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F144" i="1" l="1"/>
  <c r="F145" i="1" s="1"/>
  <c r="E144" i="1"/>
  <c r="E145" i="1" s="1"/>
  <c r="F137" i="1"/>
  <c r="E137" i="1"/>
  <c r="F105" i="1"/>
  <c r="E105" i="1"/>
  <c r="F95" i="1"/>
  <c r="E95" i="1"/>
  <c r="F89" i="1"/>
  <c r="F88" i="1"/>
  <c r="F79" i="1"/>
  <c r="F69" i="1"/>
  <c r="E69" i="1"/>
  <c r="F61" i="1"/>
  <c r="E61" i="1"/>
  <c r="E49" i="1"/>
  <c r="F37" i="1"/>
  <c r="F49" i="1" s="1"/>
  <c r="F31" i="1"/>
  <c r="E31" i="1"/>
  <c r="E15" i="1"/>
  <c r="F14" i="1"/>
  <c r="F13" i="1"/>
  <c r="F12" i="1"/>
  <c r="F11" i="1"/>
  <c r="F10" i="1"/>
  <c r="F9" i="1"/>
  <c r="F8" i="1"/>
  <c r="F7" i="1"/>
  <c r="F6" i="1"/>
  <c r="F5" i="1"/>
  <c r="F15" i="1" s="1"/>
</calcChain>
</file>

<file path=xl/sharedStrings.xml><?xml version="1.0" encoding="utf-8"?>
<sst xmlns="http://schemas.openxmlformats.org/spreadsheetml/2006/main" count="424" uniqueCount="222">
  <si>
    <t>TABELARNI PREGLED IZVRŠENOG BODOVANJA ODABRANIH APLIKANATA I PRIJEDLOG IZBORA KORISNIKA SA UTVRĐENIM IZNOSIMA I NAMJENOM SREDSTAVA PO JAVNOM POZIVU ZA SUFINANSIRANJE PROGRAMA/PROJEKATA SPORTSKIH ORGANIZACIJA U OBLASTI TJELESNE KULTURE I SPORTA ZA 2020. GODINU</t>
  </si>
  <si>
    <t>1.VRHUNSKI SPORT</t>
  </si>
  <si>
    <t>1.1.POJEDINAČNI SPORTOVI</t>
  </si>
  <si>
    <t>RB</t>
  </si>
  <si>
    <t>NAZIV SPORTSKE ORGANIZACIJE</t>
  </si>
  <si>
    <t>NAZIV PROJEKTA</t>
  </si>
  <si>
    <t>ZBIR BODOVA</t>
  </si>
  <si>
    <t>IZNOS TRAŽENIH SREDSTAVA  PREMA BUDŽETU DOSTAVLJENOG PROJEKTA/PROGRAMA</t>
  </si>
  <si>
    <t>PRIJEDLOG IZNOSA SREDSTAVA ZA DODJELU</t>
  </si>
  <si>
    <t>Namjena</t>
  </si>
  <si>
    <t>Udruženje građana Atletski klub "Sloboda Tehnograd" Tuzla</t>
  </si>
  <si>
    <t>Programske aktivnosti kluba u 2020.godini</t>
  </si>
  <si>
    <t>Vrhunski sport (prema budžetu projekta/programa sportske organizacije)</t>
  </si>
  <si>
    <t xml:space="preserve">Klub borilačkih sportova "ORKKA" Lukavac </t>
  </si>
  <si>
    <t>Takmičarski ciklus KBS (ORKKA) 2020</t>
  </si>
  <si>
    <t>Klub borilačkih vještina "Flek Tom-Cat" Tuzla</t>
  </si>
  <si>
    <t>Transformacijski proces za vrhunske i kavlitetne takmičare</t>
  </si>
  <si>
    <t xml:space="preserve">Karate klub "DO" Tuzla </t>
  </si>
  <si>
    <r>
      <t xml:space="preserve">Sudjelovanje sportaša na zvaničnim </t>
    </r>
    <r>
      <rPr>
        <u/>
        <sz val="8"/>
        <color theme="1"/>
        <rFont val="Times New Roman"/>
        <family val="1"/>
      </rPr>
      <t>bodovnim,</t>
    </r>
    <r>
      <rPr>
        <sz val="8"/>
        <color theme="1"/>
        <rFont val="Times New Roman"/>
        <family val="1"/>
      </rPr>
      <t xml:space="preserve"> domaćim i međunarodnim takmičenjima </t>
    </r>
  </si>
  <si>
    <t>Sportsko ribolovno društvo "TUZLA" Tuzla</t>
  </si>
  <si>
    <t>Pripreme reprezentativaca Bosne i Hercegovine za Svjetsko prvenstvo u 2020. godini</t>
  </si>
  <si>
    <t>Atletski klub "Doboj Istok" Klokotnica</t>
  </si>
  <si>
    <t>Finansiranje takmičenja, trenažnog procesa, nabavka sportske opreme, ljekarska kontrola, vitaminizacija vrhunskih i kvalitetnih atletičara</t>
  </si>
  <si>
    <t xml:space="preserve">Klub borilačkih sportova Tuzla </t>
  </si>
  <si>
    <t xml:space="preserve">Nastupi na zvaničnim turnirima u okviru kluba i reprezentacije BiH </t>
  </si>
  <si>
    <t>Udruženje građana karate klub "Doboj-Istok" Doboj Istok</t>
  </si>
  <si>
    <t>Evropsko prvenstvo za ekipu karate kluba  "Doboj Istok"</t>
  </si>
  <si>
    <t>Klub borilačkih sportova "Golden Team" Kalesija</t>
  </si>
  <si>
    <t>Trenažni procesi i nastupi na svim nivoima takmičenja</t>
  </si>
  <si>
    <t>Udruženje- klub ritmičko- sportske gimnastike   „Sloboda</t>
  </si>
  <si>
    <t>Pripreme reprezentativki kluba za odlazak na Evropsko prvenstvo 2020.godine</t>
  </si>
  <si>
    <t>UKUPNO</t>
  </si>
  <si>
    <t>2.KVALITETNI SPORT</t>
  </si>
  <si>
    <t>2.1.KOLEKTIVNI SPORTOVI</t>
  </si>
  <si>
    <t>Udruženje građana Ženski košarkaški klub "RMU-Banovići"</t>
  </si>
  <si>
    <t>Takmičenje u prvenstvu Bosne i Hercegovine sezona 2020/21 i takmičenje WABA liga sezona 2020/21</t>
  </si>
  <si>
    <t>Kvalitetni sport (prema budžetu projekta/programa sportske organizacije)</t>
  </si>
  <si>
    <t>Omladinski košarkaški klub "Sloboda"</t>
  </si>
  <si>
    <t>Prvenstvo BiH u košarci</t>
  </si>
  <si>
    <t>Rukometni klub "Sloboda- Solana" Tuzla</t>
  </si>
  <si>
    <t>Takmičarska sezona 2020/2021</t>
  </si>
  <si>
    <t>Udruženje malonogometni klub "Kaskada"</t>
  </si>
  <si>
    <t xml:space="preserve">Premijer Futsal Liga </t>
  </si>
  <si>
    <t xml:space="preserve">Košarkaški klub "Jedinstvo-Dženex" Tuzla </t>
  </si>
  <si>
    <t xml:space="preserve">Prvenstvo BiH za žene </t>
  </si>
  <si>
    <t xml:space="preserve">Udruženje građana Malonogometni klub "Lukavac" Lukavac </t>
  </si>
  <si>
    <t>Sufinansiranje takmičenja u prvoj ligi FBiH u futsalu proljetni do 2019-2020 i jesenji dio 2020/2021</t>
  </si>
  <si>
    <t xml:space="preserve">Malonogometni klub "Banovići" Banovići </t>
  </si>
  <si>
    <t>Takmičenje u prvoj futsal ligi nogometnog saveza FBiH</t>
  </si>
  <si>
    <t>Udruženje "Košarkaški klub Živinice" Živinice</t>
  </si>
  <si>
    <t>A1. Košarkaško prvenstvo Federacije BiH</t>
  </si>
  <si>
    <t xml:space="preserve">Futsal klub "FC Bašigovci" Bašigovci </t>
  </si>
  <si>
    <t>Takmičenje u prvoj ligi Federacije BiH u futsalu</t>
  </si>
  <si>
    <t>Ženski odbojkaški klub "Bosna" Kalesija</t>
  </si>
  <si>
    <t>Takmičenje u sezoni 2020/2021 Super liga federacije "odbojka za žene"</t>
  </si>
  <si>
    <t>Futsal club "Lilium" Klokotnica</t>
  </si>
  <si>
    <t>"Futsal za sve"</t>
  </si>
  <si>
    <t>2.2.POJEDINAČNI SPORTOVI</t>
  </si>
  <si>
    <t>Karate klub "Pobjednik" Tuzla</t>
  </si>
  <si>
    <t>"Stvaranje kvalitetnih sportista"</t>
  </si>
  <si>
    <t>Pripreme za Premijer ligu Bosne i Hercegovine u 2020. godini - trenažni proces</t>
  </si>
  <si>
    <t xml:space="preserve">Klub borilačkih sportova "Seiken" Živinice </t>
  </si>
  <si>
    <t>"Nastupi na federalnim, državnim i međunarodnim takmičenjima"</t>
  </si>
  <si>
    <t>Karate klub "Bosna-Kalesija" Kalesija</t>
  </si>
  <si>
    <t>Redovne godišnje aktivnosti u okviru kalendara kantonalne lige - TK - federalnih i državnih prvenstava međunarodnih turnira svjetskog kupa Venecija i balkanskih prvenstava u okviru WKF kalendara</t>
  </si>
  <si>
    <t>Kuglaški klub "Sloboda" Tuzla</t>
  </si>
  <si>
    <t xml:space="preserve">Takmičenje u premijer ligi BiH u kuglanju </t>
  </si>
  <si>
    <t xml:space="preserve">Udruženje građana karate klub "1.mart" Srebrenik </t>
  </si>
  <si>
    <t xml:space="preserve">Program/projekat takmičenja u 2020.godini </t>
  </si>
  <si>
    <t>Karate klub "Sloboda" Tuzla</t>
  </si>
  <si>
    <t>Sufinansiranje reprezentativaca karate klub "Sloboda" Na zvaničnim međunarodnim takmičenjima i pripremnim turnirima za ta takmičenja</t>
  </si>
  <si>
    <t>Stonoteniski klub "SPIN" Doboj Istok</t>
  </si>
  <si>
    <t>Pripreme i učešće ekipa i pojedinaca STK SPIN u prvoj ligi BiH, KUP-u BiH, državnim, pojedinačnim i ekipnim prvenstvima u međunarodnim takmičenjima</t>
  </si>
  <si>
    <t>Karate klub "Gračanica-Gračanica" Gračanica</t>
  </si>
  <si>
    <t xml:space="preserve">Pripreme i učešće reprezentativki na zvaničnim međunarodnim i takmičenjima po kalendaru KS BiH KS FBiH </t>
  </si>
  <si>
    <t>Biciklistički klub "Zmaj od Bosne" Tuzla</t>
  </si>
  <si>
    <t>Rad i razvoj biciklističkog kluba "Zmaj od Bosne"</t>
  </si>
  <si>
    <t xml:space="preserve">Judo klub "Kodokan" iz Lukavca </t>
  </si>
  <si>
    <t>Nastupi na domaćim i međunarodnim takmičenjima</t>
  </si>
  <si>
    <t>Plesni studio „Dinna" Živinice</t>
  </si>
  <si>
    <t>Takmičenje plesnog studija Dinna Živinice u 2020. godini pod okriljem Plesnog saveza BiH</t>
  </si>
  <si>
    <t>Stonoteniski klub "Lukavac" Lukavac</t>
  </si>
  <si>
    <t>Razvoj i promocija stonog tenisa na području Tuzlanskog kantona</t>
  </si>
  <si>
    <t>3.SPORT LICA SA INVALIDITETOM</t>
  </si>
  <si>
    <t>3.1.KOLEKTIVNI SPORTOVI</t>
  </si>
  <si>
    <t>Košarkaški invalidski klub "Zmaj" Gradačac</t>
  </si>
  <si>
    <t>Sport lica sa invaliditetom I-takmičennje na nivou BiH: II-Međunarodna takmičenja,  III- Trenažni proces i odigravanje utakmica: IV- Rezervni dijelovi i oprema,V- Ostale potrebe</t>
  </si>
  <si>
    <t>Sport lica sa invaliditetom (prema budžetu projekta/programa sportske organizacije)</t>
  </si>
  <si>
    <t>Sportski klub invalida sjedeće odbojke  "Sinovi Bosne" Lukavac</t>
  </si>
  <si>
    <t>Takmičenje u premijer ligi BiH i kupu  sjedećoj odbojci</t>
  </si>
  <si>
    <t>Udruženje građana odbojkaški klub invalida "Drina" Sapna</t>
  </si>
  <si>
    <t>Takmičenje u Premijer ligi BiH u sjedećoj odbojci KUP-u u Sjedećoj odbojci</t>
  </si>
  <si>
    <t xml:space="preserve">Invalidski obojkaški klub "Tigar 119" Banovići </t>
  </si>
  <si>
    <t>Takmičenje u sjedećoj odbojci</t>
  </si>
  <si>
    <t>Odbojkaški klub invalida Kalesija</t>
  </si>
  <si>
    <t>Takmičenje u prvoj ligi BiH</t>
  </si>
  <si>
    <t>Savez sjedeće obojke Ratnih vojnih invalida i invalidnih lica TK</t>
  </si>
  <si>
    <t>KUP takmičenje TK za završnicu KUPA odbojke BiH</t>
  </si>
  <si>
    <t>3.2.POJEDINAČNI SPORTOVI</t>
  </si>
  <si>
    <t>Streljački invalidski klub "Tuzla" Tuzla</t>
  </si>
  <si>
    <t xml:space="preserve">Podrška uspjesima strilaca invalida Tuzle u 2020.godini </t>
  </si>
  <si>
    <t>Karate klub "Student" Tuzla</t>
  </si>
  <si>
    <t>Rad sa djecom sa smetnjama u razvoju</t>
  </si>
  <si>
    <t>"Streljački klub osoba sa invaliditetom" Živinice</t>
  </si>
  <si>
    <t>Sa invaliditetom kroz sport do novih uspjeha</t>
  </si>
  <si>
    <t>4.SPORT ZA SVE</t>
  </si>
  <si>
    <t>4.1.SPORTSKA REKREACIJA</t>
  </si>
  <si>
    <t>Regionalni košarkaški savez</t>
  </si>
  <si>
    <t>Liga mladih RKS Tuzla</t>
  </si>
  <si>
    <t>Sportska rekreacija  (prema budžetu projekta/programa sportske organizacije)</t>
  </si>
  <si>
    <t>Udruženje građana Ženski košarkaški klub "RMU Banovići"</t>
  </si>
  <si>
    <t>Organizacija takmičenja u Banovićima na nivou općine, kantona i države, -Omasovljenje škole košarke - Takmičenja sa velikim brojem učenika K121iz svih gradova BiH, -sportske manifestacije- turniri sa velikim značajem za općinu i sam Tuzlanski kanton, - organizacija sportskih kampova</t>
  </si>
  <si>
    <t>Centar za ples i rekreaciju Tuzla</t>
  </si>
  <si>
    <t>"Budi zdrav, pleši i ti "</t>
  </si>
  <si>
    <t>Trenažni ciklus škole karatea KBS (ORKKA 2020)</t>
  </si>
  <si>
    <t>Škola sporta "Colibri" Živinice</t>
  </si>
  <si>
    <t>Dvoranski malonogometi turnir za najmlađe "Zima 2020 ne smeta fudbalu"</t>
  </si>
  <si>
    <t>Nogometni klub "Rainci" Rainci Gornji</t>
  </si>
  <si>
    <t xml:space="preserve">Kantonalna liga NS TK-a </t>
  </si>
  <si>
    <t xml:space="preserve">Košarkaški klub "Kladanj-72" Kladanj </t>
  </si>
  <si>
    <t>Košarka u doba korone  sezoa 2020/2021</t>
  </si>
  <si>
    <t xml:space="preserve">Udruženje građana planinarsko sportsko društvo "Poštar" iz Tuzle </t>
  </si>
  <si>
    <t>"Sport za sve uzraste kroz tjelesne- portske aktivnosti na planinama"</t>
  </si>
  <si>
    <t>Kung Fu Wu Shu klub"Pesnica od Bosne " Gradačac</t>
  </si>
  <si>
    <t>"Omogućavanje nastupa na takmičenjima"</t>
  </si>
  <si>
    <t>Škola rukometa "Sloboda"</t>
  </si>
  <si>
    <t xml:space="preserve">Općinski nogometni savez općine Banovići </t>
  </si>
  <si>
    <t>Svi u sport" Amaterska takmičenja u malom nogometu 2020</t>
  </si>
  <si>
    <t>Karate za buduće generacije</t>
  </si>
  <si>
    <t>Kung Fu Wu Shu klub "Tigar" Teočak</t>
  </si>
  <si>
    <t>Organizovanim sportskim aktivnostima do boljeg psihofizičkog zdravlja mladih</t>
  </si>
  <si>
    <t xml:space="preserve">Udruženje građana nogometni klub "Mladost- Brijesnica" </t>
  </si>
  <si>
    <t>Nogometni turnir za namjlađe Brijesnica 2020 "Volim fudbal"</t>
  </si>
  <si>
    <t>Košarkaški klub "Gradina" Srebrenik Srebrenik</t>
  </si>
  <si>
    <t>Razvoj omladinskog pogona KK (Gradina) Srebrenik za sezonu 2020/2021</t>
  </si>
  <si>
    <t>Omladinski fudbalski klub Gradina</t>
  </si>
  <si>
    <t xml:space="preserve">Program- projekat redovne djelatnosti i kvalitetne lige MS za juniore i kadete </t>
  </si>
  <si>
    <t>Košarkaški klub "Dragons" Tuzla</t>
  </si>
  <si>
    <t xml:space="preserve">Košarka za sve </t>
  </si>
  <si>
    <t xml:space="preserve">Fudbalski klub "Mladost" Solina </t>
  </si>
  <si>
    <t>Sportom do zdravlja i sretnije budućnosti</t>
  </si>
  <si>
    <t xml:space="preserve">Rukometni klub "Indeks" </t>
  </si>
  <si>
    <t>Rukometni turnir za najmlađe "I ja igram rukomet, Doboj Istok 2020"</t>
  </si>
  <si>
    <t>Ženski odbojkaški klub "Jedinstvo" Tuzla</t>
  </si>
  <si>
    <t xml:space="preserve">Igranje sa odbojkaškom loptom u rukama </t>
  </si>
  <si>
    <t xml:space="preserve">Savez udruženja građana sportskih klubova općine Banovići </t>
  </si>
  <si>
    <t>Sportom protiv narkomanije</t>
  </si>
  <si>
    <t>4.2.SPORTSKI ODGOJ I OBRAZOVANJE</t>
  </si>
  <si>
    <t>Udruženje "Škola sporta Silver Kings" Srebrenik</t>
  </si>
  <si>
    <t xml:space="preserve">10 godina ponosa </t>
  </si>
  <si>
    <t>Sportski odgoj i obrazovanje  (prema budžetu projekta/programa sportske organizacije)</t>
  </si>
  <si>
    <t>Ski klub "Lukavac" Lukavac</t>
  </si>
  <si>
    <t>"Naučite skijati- svi na snijeg"</t>
  </si>
  <si>
    <t>Školsko sportsko društvo općine Banovići</t>
  </si>
  <si>
    <t>Liga Osnovnih škola u odbojci, košarci, nogoetu i šahu</t>
  </si>
  <si>
    <t>Udruženje za očuvanje i unaprjeđenje psihofizikog stanja čovjeka "Tjelesna kontrola" Tuzla</t>
  </si>
  <si>
    <t>Programski sadržaj fitnessa za osobe oštećenog vida</t>
  </si>
  <si>
    <t>Udruženje građana omladinski šahovski klub "Akademija Šampiona" Doboj Istok</t>
  </si>
  <si>
    <t>Ekipno školsko takmičnje u šahu za 2020.godinu Doboj Istok</t>
  </si>
  <si>
    <t>Udruženje građana sportski bilijar klub "Billy" Gračanica</t>
  </si>
  <si>
    <t>"Mala škola bilijara za djecu"</t>
  </si>
  <si>
    <t>Škola fudbala "Zmaj od bosne" Tuzla</t>
  </si>
  <si>
    <t>Fudbalsko obrazovanje najmlađe populacije</t>
  </si>
  <si>
    <t>4.3.SPORTSKE MANIFESTACIJE</t>
  </si>
  <si>
    <t>XXI TK-a Open (otvoreno prvenstvo TK u karateu) : VI Memorijalni turnir Fuad Hadžiavdić Fudo, Tuzla 29.02.2020.godine</t>
  </si>
  <si>
    <t>Sportske manifesatcije (prema budžetu projekta/programa sportske organizacije)</t>
  </si>
  <si>
    <t>Organizacija međunarodnog karate turnira "5 BiH VALENTINOVO 2020"</t>
  </si>
  <si>
    <t xml:space="preserve">Udruženje "Off road 4x4 Konjuh" Kladanj </t>
  </si>
  <si>
    <t>Takmičarska sezona i organizacija "Rally-a 2020"</t>
  </si>
  <si>
    <t>Organizacija takmičenja prema Kalendaru takmičenja AS BiH za 2020</t>
  </si>
  <si>
    <t xml:space="preserve">Futsal klub "Salines" Tuzla </t>
  </si>
  <si>
    <t>Refundacija troškova (2. "Međunarodni futsal turnir" (Salines kup))</t>
  </si>
  <si>
    <t>Bokserski klub "Sloboda" Tuzla</t>
  </si>
  <si>
    <t xml:space="preserve">Rudarski gong 2020 </t>
  </si>
  <si>
    <t>Fudbalski klub "DSK Devetak" Lukavac</t>
  </si>
  <si>
    <t>27. Memorijalni turnir ( Braća Babić) Devetak</t>
  </si>
  <si>
    <t>4. Karate Kup "Tuzlanski pobjednik 2020"</t>
  </si>
  <si>
    <t>25. tradicionalni memorijalni turnir u sjedećoj odbojci "Memorijal Ermin Ibraković 2020"</t>
  </si>
  <si>
    <t>Udruženje- klub ritmičko- sportske gimnastike „Sloboda“ Tuzla</t>
  </si>
  <si>
    <t>Organizacija 9.turnira u ritmičkoj gimnastici "Salins Cup - Tuzla 2020"</t>
  </si>
  <si>
    <t xml:space="preserve">Džudo klub "Lukavac" Lukavac </t>
  </si>
  <si>
    <t xml:space="preserve">Državno prvenstvo u Džudou za juniore, juniorke starije dječake i djevojčice </t>
  </si>
  <si>
    <t>Tradicionalni košarkaški turnir "Silver Ball 2020"</t>
  </si>
  <si>
    <t>Streljački klub "Centar" Gradačac</t>
  </si>
  <si>
    <t xml:space="preserve">Turnir u streljaštvu "Sport Za Sve" </t>
  </si>
  <si>
    <t xml:space="preserve">Nogometni klub "Rainci" Kalesija </t>
  </si>
  <si>
    <t>Nogometni omladinski kamp Rainci</t>
  </si>
  <si>
    <t xml:space="preserve">Fudbalski klub "BSK Bokavići" </t>
  </si>
  <si>
    <t>Kup jezera modrac 2020</t>
  </si>
  <si>
    <t>Nogometni klub "Mramor Babice" Lukavac</t>
  </si>
  <si>
    <t>Odaberi nogomet Babice 2020</t>
  </si>
  <si>
    <t xml:space="preserve">Novogodišnji turnir u futsalu Živinice </t>
  </si>
  <si>
    <t>Sportski savez općine Srebrenik</t>
  </si>
  <si>
    <t>Izbor sportiste grada Srebrenika</t>
  </si>
  <si>
    <t xml:space="preserve">Sportski savez gluhih i nagluhih TK  </t>
  </si>
  <si>
    <t>Sportska manifestacija gluhih pod nazivom "Sportom protiv hendikepa", Tuzla - 12.12.2020. -19.12-2020.godine</t>
  </si>
  <si>
    <t xml:space="preserve">Udruženje nogometnih instruktora i sudija u Opštini Lukavac u Lukavcu </t>
  </si>
  <si>
    <t>JA SUDAC</t>
  </si>
  <si>
    <t>Međunarodna biciklistička trka "Tuzla 25. maj"</t>
  </si>
  <si>
    <t>Nogometni/fudbalski savez općine Srebrenik</t>
  </si>
  <si>
    <t>Omladinska nogometna liga- Kup NSO- e "Srebrenik 2020"</t>
  </si>
  <si>
    <t>Rukometni savez u Tuzlanskom kantonu</t>
  </si>
  <si>
    <t>Završni turnir lige mladih Tuzlanskog kantona</t>
  </si>
  <si>
    <t>Udruženje građana bokserski klub "Živinice"</t>
  </si>
  <si>
    <t>"Bokserske manifestacije u Živinicama- 2020"</t>
  </si>
  <si>
    <t>Kantonalno prvenstvo u karate "Tuzla 2020"</t>
  </si>
  <si>
    <t xml:space="preserve">Božićni i novogodišnji turnir TK </t>
  </si>
  <si>
    <t>Klub specijalnih sportova "Sunce" Tuzla</t>
  </si>
  <si>
    <t>Turnir TK u košarci</t>
  </si>
  <si>
    <t>Karate klub "Forma" Tuzla</t>
  </si>
  <si>
    <t xml:space="preserve">Organizacija otvorenog prvenstva Tuzle u karateu </t>
  </si>
  <si>
    <t>5.SPORTSKI OBJEKTI</t>
  </si>
  <si>
    <t>NAZIV JAVNE USTANOVE/PREDUZEĆA</t>
  </si>
  <si>
    <t>Javno predzeće Sportsko Kulturno Privredni centar "Mejdan d.o.o" Tuzla</t>
  </si>
  <si>
    <t>Pružanje usluga korištenja projekta na ime trenažnog procesa u oblasti sporta (velika i mala dvorana)</t>
  </si>
  <si>
    <t>Pružanje usluga korištenja objekata na ime trenažnog procesa u oblasti sporta</t>
  </si>
  <si>
    <t>Javna ustanova "Sportsko-kulturni centar" Banovići</t>
  </si>
  <si>
    <t>Obrazovanje i razvoj infrastrukture JUSKC Banovići / trenažni proces</t>
  </si>
  <si>
    <t xml:space="preserve">Javna ustanova Centar za kulturu Lukavac </t>
  </si>
  <si>
    <t>Pružanje usluga objekta na ime trenažnog procesa u oblasti sporta</t>
  </si>
  <si>
    <t>UKUPNO SPORT</t>
  </si>
  <si>
    <t>NAPOMENA: Iznos sredstava dodijeljivao se prema vrijednosti boda u zavisnosti od namjene projekta. U slučajevima gdje je tražen manji iznos sredstava od iznosa koji je sportska organizacija ostvarila po ostvarenim bodovima dodijeljeni iznos je jednak traženom iznosu od strane sportske organizacije prema dostavljenom budžetu projekta/programa.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</si>
</sst>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8"/>
      <color theme="1"/>
      <name val="Times New Roman"/>
      <family val="1"/>
    </font>
    <font>
      <sz val="8"/>
      <color theme="1"/>
      <name val="Times New Roman"/>
      <family val="1"/>
    </font>
    <font>
      <u/>
      <sz val="8"/>
      <color theme="1"/>
      <name val="Times New Roman"/>
      <family val="1"/>
    </font>
    <font>
      <sz val="8"/>
      <name val="Times New Roman"/>
      <family val="1"/>
    </font>
    <font>
      <sz val="8"/>
      <color theme="1"/>
      <name val="Times New Roman"/>
      <family val="1"/>
      <charset val="238"/>
    </font>
    <font>
      <sz val="8"/>
      <name val="Times New Roman"/>
      <family val="1"/>
      <charset val="238"/>
    </font>
    <font>
      <b/>
      <sz val="8"/>
      <color theme="1"/>
      <name val="Times New Roman"/>
      <family val="1"/>
      <charset val="238"/>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98">
    <xf numFmtId="0" fontId="0" fillId="0" borderId="0" xfId="0"/>
    <xf numFmtId="0" fontId="1" fillId="0" borderId="0" xfId="0" applyFont="1" applyAlignment="1">
      <alignment horizontal="center" wrapText="1"/>
    </xf>
    <xf numFmtId="0" fontId="2" fillId="0" borderId="0" xfId="0" applyFont="1"/>
    <xf numFmtId="0" fontId="1" fillId="0" borderId="0" xfId="0" applyFont="1" applyAlignment="1">
      <alignment horizontal="center"/>
    </xf>
    <xf numFmtId="0" fontId="1" fillId="0" borderId="1" xfId="0" applyFont="1" applyBorder="1" applyAlignment="1">
      <alignment horizontal="center"/>
    </xf>
    <xf numFmtId="0" fontId="2" fillId="0" borderId="0" xfId="0" applyFont="1" applyBorder="1"/>
    <xf numFmtId="0" fontId="1" fillId="0" borderId="2" xfId="0" applyFont="1" applyBorder="1" applyAlignment="1">
      <alignment horizontal="center"/>
    </xf>
    <xf numFmtId="0" fontId="1" fillId="0" borderId="2" xfId="0" applyFont="1" applyBorder="1" applyAlignment="1">
      <alignment horizontal="center" wrapText="1"/>
    </xf>
    <xf numFmtId="0" fontId="1" fillId="0" borderId="2" xfId="0" applyFont="1" applyBorder="1" applyAlignment="1">
      <alignment horizontal="center" textRotation="90"/>
    </xf>
    <xf numFmtId="4" fontId="1" fillId="0" borderId="2" xfId="0" applyNumberFormat="1" applyFont="1" applyBorder="1" applyAlignment="1">
      <alignment horizontal="center" textRotation="90" wrapText="1"/>
    </xf>
    <xf numFmtId="0" fontId="1" fillId="0" borderId="0" xfId="0" applyFont="1"/>
    <xf numFmtId="0" fontId="2" fillId="0" borderId="2" xfId="0" applyFont="1" applyBorder="1" applyAlignment="1">
      <alignment wrapText="1"/>
    </xf>
    <xf numFmtId="49" fontId="2" fillId="0" borderId="2" xfId="0" applyNumberFormat="1" applyFont="1" applyBorder="1" applyAlignment="1">
      <alignment wrapText="1"/>
    </xf>
    <xf numFmtId="1" fontId="1" fillId="0" borderId="2" xfId="0" applyNumberFormat="1" applyFont="1" applyBorder="1" applyAlignment="1">
      <alignment horizontal="center" vertical="center"/>
    </xf>
    <xf numFmtId="4" fontId="1" fillId="0" borderId="2" xfId="0" applyNumberFormat="1" applyFont="1" applyBorder="1" applyAlignment="1">
      <alignment horizontal="right" vertical="center"/>
    </xf>
    <xf numFmtId="4" fontId="1" fillId="0" borderId="2" xfId="0" applyNumberFormat="1" applyFont="1" applyBorder="1" applyAlignment="1">
      <alignment vertical="center"/>
    </xf>
    <xf numFmtId="0" fontId="2" fillId="0" borderId="2" xfId="0" applyFont="1" applyBorder="1" applyAlignment="1">
      <alignment vertical="center" wrapText="1"/>
    </xf>
    <xf numFmtId="49" fontId="2" fillId="0" borderId="2" xfId="0" applyNumberFormat="1" applyFont="1" applyBorder="1" applyAlignment="1">
      <alignment horizontal="left" wrapText="1"/>
    </xf>
    <xf numFmtId="0" fontId="2" fillId="0" borderId="2" xfId="0" applyFont="1" applyBorder="1" applyAlignment="1">
      <alignment horizontal="left" wrapText="1"/>
    </xf>
    <xf numFmtId="49" fontId="2" fillId="0" borderId="2" xfId="0" applyNumberFormat="1" applyFont="1" applyFill="1" applyBorder="1" applyAlignment="1">
      <alignment wrapText="1"/>
    </xf>
    <xf numFmtId="0" fontId="2" fillId="0" borderId="0" xfId="0" applyFont="1" applyAlignment="1">
      <alignment wrapText="1"/>
    </xf>
    <xf numFmtId="0" fontId="2" fillId="0" borderId="0" xfId="0" applyFont="1" applyAlignment="1">
      <alignment horizontal="left" wrapText="1"/>
    </xf>
    <xf numFmtId="49" fontId="4" fillId="2" borderId="3" xfId="0" applyNumberFormat="1" applyFont="1" applyFill="1" applyBorder="1" applyAlignment="1">
      <alignment horizontal="left" wrapText="1"/>
    </xf>
    <xf numFmtId="0" fontId="1" fillId="0" borderId="2" xfId="0" applyFont="1" applyBorder="1"/>
    <xf numFmtId="0" fontId="2" fillId="0" borderId="2" xfId="0" applyFont="1" applyBorder="1"/>
    <xf numFmtId="0" fontId="1" fillId="0" borderId="2" xfId="0" applyFont="1" applyBorder="1" applyAlignment="1">
      <alignment horizontal="center" vertical="center"/>
    </xf>
    <xf numFmtId="4" fontId="1" fillId="0" borderId="2" xfId="0" applyNumberFormat="1" applyFont="1" applyBorder="1" applyAlignment="1">
      <alignment horizontal="right"/>
    </xf>
    <xf numFmtId="4" fontId="1" fillId="0" borderId="2" xfId="0" applyNumberFormat="1" applyFont="1" applyBorder="1"/>
    <xf numFmtId="0" fontId="1" fillId="0" borderId="4" xfId="0" applyFont="1" applyFill="1" applyBorder="1" applyAlignment="1">
      <alignment horizontal="center" vertical="center"/>
    </xf>
    <xf numFmtId="0" fontId="1" fillId="0" borderId="1" xfId="0" applyFont="1" applyFill="1" applyBorder="1" applyAlignment="1">
      <alignment horizontal="center" wrapText="1"/>
    </xf>
    <xf numFmtId="0" fontId="1" fillId="0" borderId="2" xfId="0" applyFont="1" applyFill="1" applyBorder="1" applyAlignment="1">
      <alignment horizontal="center"/>
    </xf>
    <xf numFmtId="0" fontId="1" fillId="0" borderId="2" xfId="0" applyFont="1" applyFill="1" applyBorder="1" applyAlignment="1">
      <alignment horizontal="center" wrapText="1"/>
    </xf>
    <xf numFmtId="0" fontId="1" fillId="0" borderId="2" xfId="0" applyFont="1" applyFill="1" applyBorder="1" applyAlignment="1">
      <alignment horizontal="center" textRotation="90"/>
    </xf>
    <xf numFmtId="0" fontId="2" fillId="0" borderId="2" xfId="0" applyFont="1" applyFill="1" applyBorder="1" applyAlignment="1">
      <alignment horizontal="left" wrapText="1"/>
    </xf>
    <xf numFmtId="0" fontId="2" fillId="0" borderId="2" xfId="0" applyFont="1" applyFill="1" applyBorder="1" applyAlignment="1">
      <alignment wrapText="1"/>
    </xf>
    <xf numFmtId="0" fontId="1" fillId="0" borderId="2" xfId="0" applyFont="1" applyFill="1" applyBorder="1" applyAlignment="1">
      <alignment horizontal="center" vertical="center"/>
    </xf>
    <xf numFmtId="4" fontId="1" fillId="0" borderId="2" xfId="0" applyNumberFormat="1" applyFont="1" applyFill="1" applyBorder="1" applyAlignment="1">
      <alignment horizontal="right" vertical="center"/>
    </xf>
    <xf numFmtId="4" fontId="1" fillId="0" borderId="2" xfId="0" applyNumberFormat="1" applyFont="1" applyFill="1" applyBorder="1" applyAlignment="1">
      <alignment vertical="center"/>
    </xf>
    <xf numFmtId="0" fontId="2" fillId="0" borderId="0" xfId="0" applyFont="1" applyFill="1" applyAlignment="1">
      <alignment wrapText="1"/>
    </xf>
    <xf numFmtId="0" fontId="1" fillId="0" borderId="2" xfId="0" applyFont="1" applyFill="1" applyBorder="1" applyAlignment="1">
      <alignment horizontal="left" wrapText="1"/>
    </xf>
    <xf numFmtId="49" fontId="1" fillId="0" borderId="2" xfId="0" applyNumberFormat="1" applyFont="1" applyFill="1" applyBorder="1" applyAlignment="1">
      <alignment wrapText="1"/>
    </xf>
    <xf numFmtId="4" fontId="1" fillId="0" borderId="2" xfId="0" applyNumberFormat="1" applyFont="1" applyFill="1" applyBorder="1"/>
    <xf numFmtId="0" fontId="1" fillId="0" borderId="4" xfId="0" applyFont="1" applyFill="1" applyBorder="1" applyAlignment="1">
      <alignment horizontal="center"/>
    </xf>
    <xf numFmtId="0" fontId="1" fillId="0" borderId="1" xfId="0" applyFont="1" applyFill="1" applyBorder="1" applyAlignment="1">
      <alignment horizontal="center"/>
    </xf>
    <xf numFmtId="0" fontId="5" fillId="0" borderId="2" xfId="0" applyFont="1" applyFill="1" applyBorder="1" applyAlignment="1">
      <alignment horizontal="left" wrapText="1"/>
    </xf>
    <xf numFmtId="0" fontId="5" fillId="0" borderId="2" xfId="0" applyFont="1" applyFill="1" applyBorder="1" applyAlignment="1">
      <alignment wrapText="1"/>
    </xf>
    <xf numFmtId="0" fontId="2" fillId="0" borderId="2" xfId="0" applyFont="1" applyBorder="1" applyAlignment="1">
      <alignment horizontal="left" vertical="center" wrapText="1"/>
    </xf>
    <xf numFmtId="49" fontId="5" fillId="0" borderId="2" xfId="0" applyNumberFormat="1" applyFont="1" applyFill="1" applyBorder="1" applyAlignment="1">
      <alignment wrapText="1"/>
    </xf>
    <xf numFmtId="49" fontId="6" fillId="0" borderId="2"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0" fontId="6" fillId="0" borderId="2" xfId="0" applyFont="1" applyFill="1" applyBorder="1" applyAlignment="1">
      <alignment horizontal="left" wrapText="1"/>
    </xf>
    <xf numFmtId="49" fontId="6" fillId="0" borderId="3" xfId="0" applyNumberFormat="1" applyFont="1" applyFill="1" applyBorder="1" applyAlignment="1">
      <alignment horizontal="left" wrapText="1"/>
    </xf>
    <xf numFmtId="0" fontId="1" fillId="0" borderId="0" xfId="0" applyFont="1" applyBorder="1" applyAlignment="1">
      <alignment horizontal="center"/>
    </xf>
    <xf numFmtId="0" fontId="1" fillId="0" borderId="0" xfId="0" applyFont="1" applyBorder="1"/>
    <xf numFmtId="0" fontId="1" fillId="0" borderId="0" xfId="0" applyFont="1" applyBorder="1" applyAlignment="1">
      <alignment horizontal="center" vertical="center"/>
    </xf>
    <xf numFmtId="4" fontId="1" fillId="0" borderId="0" xfId="0" applyNumberFormat="1" applyFont="1" applyBorder="1" applyAlignment="1">
      <alignment horizontal="center" vertical="center"/>
    </xf>
    <xf numFmtId="4" fontId="1" fillId="0" borderId="0" xfId="0" applyNumberFormat="1" applyFont="1" applyBorder="1"/>
    <xf numFmtId="0" fontId="1" fillId="0" borderId="1" xfId="0" applyFont="1" applyBorder="1" applyAlignment="1">
      <alignment horizontal="center" wrapText="1"/>
    </xf>
    <xf numFmtId="0" fontId="5" fillId="0" borderId="2" xfId="0" applyFont="1" applyBorder="1" applyAlignment="1">
      <alignment horizontal="left" wrapText="1"/>
    </xf>
    <xf numFmtId="0" fontId="5" fillId="2" borderId="2" xfId="0" applyFont="1" applyFill="1" applyBorder="1" applyAlignment="1">
      <alignment wrapText="1"/>
    </xf>
    <xf numFmtId="0" fontId="5" fillId="0" borderId="2" xfId="0" applyFont="1" applyBorder="1" applyAlignment="1">
      <alignment wrapText="1"/>
    </xf>
    <xf numFmtId="49" fontId="5" fillId="0" borderId="2" xfId="0" applyNumberFormat="1" applyFont="1" applyBorder="1" applyAlignment="1">
      <alignment horizontal="left" wrapText="1"/>
    </xf>
    <xf numFmtId="49" fontId="5" fillId="0" borderId="2" xfId="0" applyNumberFormat="1" applyFont="1" applyBorder="1" applyAlignment="1">
      <alignment wrapText="1"/>
    </xf>
    <xf numFmtId="0" fontId="1" fillId="0" borderId="2" xfId="0" applyFont="1" applyBorder="1" applyAlignment="1">
      <alignment vertical="center"/>
    </xf>
    <xf numFmtId="0" fontId="1" fillId="0" borderId="0" xfId="0" applyFont="1" applyFill="1" applyBorder="1" applyAlignment="1">
      <alignment horizontal="center"/>
    </xf>
    <xf numFmtId="0" fontId="1" fillId="0" borderId="0" xfId="0" applyFont="1" applyBorder="1" applyAlignment="1">
      <alignment vertical="center"/>
    </xf>
    <xf numFmtId="0" fontId="2" fillId="0" borderId="2" xfId="0" applyFont="1" applyBorder="1" applyAlignment="1">
      <alignment horizontal="center"/>
    </xf>
    <xf numFmtId="0" fontId="1" fillId="0" borderId="4" xfId="0" applyFont="1" applyBorder="1" applyAlignment="1">
      <alignment horizontal="center"/>
    </xf>
    <xf numFmtId="0" fontId="7" fillId="0" borderId="1" xfId="0" applyFont="1" applyBorder="1" applyAlignment="1">
      <alignment horizontal="center" wrapText="1"/>
    </xf>
    <xf numFmtId="0" fontId="7" fillId="0" borderId="2" xfId="0" applyFont="1" applyBorder="1" applyAlignment="1">
      <alignment horizontal="center"/>
    </xf>
    <xf numFmtId="0" fontId="7" fillId="0" borderId="2" xfId="0" applyFont="1" applyBorder="1" applyAlignment="1">
      <alignment horizontal="center" wrapText="1"/>
    </xf>
    <xf numFmtId="0" fontId="7" fillId="0" borderId="2" xfId="0" applyFont="1" applyBorder="1" applyAlignment="1">
      <alignment horizontal="center" textRotation="90"/>
    </xf>
    <xf numFmtId="0" fontId="7" fillId="0" borderId="2" xfId="0" applyFont="1" applyBorder="1" applyAlignment="1">
      <alignment horizontal="center" vertical="center"/>
    </xf>
    <xf numFmtId="4" fontId="7" fillId="0" borderId="2" xfId="0" applyNumberFormat="1" applyFont="1" applyBorder="1" applyAlignment="1">
      <alignment horizontal="right" vertical="center"/>
    </xf>
    <xf numFmtId="49" fontId="6" fillId="2" borderId="3" xfId="0" applyNumberFormat="1" applyFont="1" applyFill="1" applyBorder="1" applyAlignment="1">
      <alignment horizontal="left" wrapText="1"/>
    </xf>
    <xf numFmtId="0" fontId="5" fillId="0" borderId="0" xfId="0" applyFont="1" applyAlignment="1">
      <alignment wrapText="1"/>
    </xf>
    <xf numFmtId="0" fontId="7" fillId="0" borderId="5" xfId="0" applyFont="1" applyBorder="1" applyAlignment="1">
      <alignment horizontal="center" wrapText="1"/>
    </xf>
    <xf numFmtId="0" fontId="7" fillId="0" borderId="6" xfId="0" applyFont="1" applyBorder="1" applyAlignment="1">
      <alignment horizontal="center"/>
    </xf>
    <xf numFmtId="0" fontId="7" fillId="0" borderId="2" xfId="0" applyFont="1" applyBorder="1" applyAlignment="1">
      <alignment horizontal="center" textRotation="90" wrapText="1"/>
    </xf>
    <xf numFmtId="0" fontId="5" fillId="0" borderId="0" xfId="0" applyFont="1" applyAlignment="1">
      <alignment horizontal="left" wrapText="1"/>
    </xf>
    <xf numFmtId="0" fontId="5" fillId="2" borderId="2" xfId="0" applyFont="1" applyFill="1" applyBorder="1" applyAlignment="1">
      <alignment horizontal="left" wrapText="1"/>
    </xf>
    <xf numFmtId="0" fontId="5" fillId="0" borderId="0" xfId="0" applyFont="1" applyAlignment="1">
      <alignment horizontal="justify"/>
    </xf>
    <xf numFmtId="0" fontId="7" fillId="0" borderId="2" xfId="0" applyFont="1" applyBorder="1" applyAlignment="1">
      <alignment horizontal="center" vertical="center" wrapText="1"/>
    </xf>
    <xf numFmtId="49" fontId="6" fillId="0" borderId="2" xfId="0" applyNumberFormat="1" applyFont="1" applyBorder="1" applyAlignment="1">
      <alignment wrapText="1"/>
    </xf>
    <xf numFmtId="0" fontId="1" fillId="0" borderId="6" xfId="0" applyFont="1" applyBorder="1" applyAlignment="1">
      <alignment vertical="center"/>
    </xf>
    <xf numFmtId="4" fontId="1" fillId="0" borderId="6" xfId="0" applyNumberFormat="1" applyFont="1" applyBorder="1" applyAlignment="1">
      <alignment horizontal="right" vertical="center"/>
    </xf>
    <xf numFmtId="0" fontId="1" fillId="0" borderId="2" xfId="0" applyFont="1" applyBorder="1" applyAlignment="1">
      <alignment wrapText="1"/>
    </xf>
    <xf numFmtId="49" fontId="1" fillId="0" borderId="2" xfId="0" applyNumberFormat="1" applyFont="1" applyBorder="1" applyAlignment="1">
      <alignment wrapText="1"/>
    </xf>
    <xf numFmtId="4" fontId="2" fillId="0" borderId="0" xfId="0" applyNumberFormat="1" applyFont="1"/>
    <xf numFmtId="0" fontId="1" fillId="0" borderId="0" xfId="0" applyFont="1" applyBorder="1" applyAlignment="1">
      <alignment wrapText="1"/>
    </xf>
    <xf numFmtId="49" fontId="1" fillId="0" borderId="0" xfId="0" applyNumberFormat="1" applyFont="1" applyBorder="1" applyAlignment="1">
      <alignment wrapText="1"/>
    </xf>
    <xf numFmtId="0" fontId="1" fillId="0" borderId="0" xfId="0" applyFont="1" applyBorder="1" applyAlignment="1">
      <alignment horizontal="left" wrapText="1"/>
    </xf>
    <xf numFmtId="0" fontId="7" fillId="0" borderId="0" xfId="0" applyFont="1" applyAlignment="1">
      <alignment horizontal="center"/>
    </xf>
    <xf numFmtId="0" fontId="5" fillId="0" borderId="0" xfId="0" applyFont="1"/>
    <xf numFmtId="0" fontId="2" fillId="0" borderId="0" xfId="0" applyFont="1" applyAlignment="1">
      <alignment vertical="center"/>
    </xf>
    <xf numFmtId="0" fontId="1" fillId="0" borderId="0" xfId="0" applyFont="1" applyAlignment="1">
      <alignment horizontal="center"/>
    </xf>
    <xf numFmtId="0" fontId="1" fillId="0" borderId="0" xfId="0" applyFont="1" applyAlignment="1">
      <alignment horizontal="center" vertical="center"/>
    </xf>
    <xf numFmtId="4" fontId="1" fillId="0" borderId="0" xfId="0" applyNumberFormat="1" applyFont="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7"/>
  <sheetViews>
    <sheetView tabSelected="1" workbookViewId="0">
      <selection activeCell="G145" sqref="G145"/>
    </sheetView>
  </sheetViews>
  <sheetFormatPr defaultRowHeight="11.25" x14ac:dyDescent="0.2"/>
  <cols>
    <col min="1" max="1" width="3.85546875" style="95" customWidth="1"/>
    <col min="2" max="2" width="30.85546875" style="2" customWidth="1"/>
    <col min="3" max="3" width="45.140625" style="2" customWidth="1"/>
    <col min="4" max="4" width="6.5703125" style="96" customWidth="1"/>
    <col min="5" max="5" width="13.28515625" style="97" customWidth="1"/>
    <col min="6" max="6" width="12.28515625" style="88" customWidth="1"/>
    <col min="7" max="7" width="31.5703125" style="2" customWidth="1"/>
    <col min="8" max="16384" width="9.140625" style="2"/>
  </cols>
  <sheetData>
    <row r="1" spans="1:7" ht="27" customHeight="1" x14ac:dyDescent="0.2">
      <c r="A1" s="1" t="s">
        <v>0</v>
      </c>
      <c r="B1" s="1"/>
      <c r="C1" s="1"/>
      <c r="D1" s="1"/>
      <c r="E1" s="1"/>
      <c r="F1" s="1"/>
      <c r="G1" s="1"/>
    </row>
    <row r="2" spans="1:7" ht="24.75" customHeight="1" x14ac:dyDescent="0.2">
      <c r="A2" s="3" t="s">
        <v>1</v>
      </c>
      <c r="B2" s="3"/>
      <c r="C2" s="3"/>
      <c r="D2" s="3"/>
      <c r="E2" s="3"/>
      <c r="F2" s="3"/>
      <c r="G2" s="3"/>
    </row>
    <row r="3" spans="1:7" s="5" customFormat="1" x14ac:dyDescent="0.2">
      <c r="A3" s="4" t="s">
        <v>2</v>
      </c>
      <c r="B3" s="4"/>
      <c r="C3" s="4"/>
      <c r="D3" s="4"/>
      <c r="E3" s="4"/>
      <c r="F3" s="4"/>
      <c r="G3" s="4"/>
    </row>
    <row r="4" spans="1:7" s="10" customFormat="1" ht="105" customHeight="1" x14ac:dyDescent="0.15">
      <c r="A4" s="6" t="s">
        <v>3</v>
      </c>
      <c r="B4" s="7" t="s">
        <v>4</v>
      </c>
      <c r="C4" s="7" t="s">
        <v>5</v>
      </c>
      <c r="D4" s="8" t="s">
        <v>6</v>
      </c>
      <c r="E4" s="9" t="s">
        <v>7</v>
      </c>
      <c r="F4" s="9" t="s">
        <v>8</v>
      </c>
      <c r="G4" s="6" t="s">
        <v>9</v>
      </c>
    </row>
    <row r="5" spans="1:7" ht="22.5" x14ac:dyDescent="0.2">
      <c r="A5" s="6">
        <v>1</v>
      </c>
      <c r="B5" s="11" t="s">
        <v>10</v>
      </c>
      <c r="C5" s="12" t="s">
        <v>11</v>
      </c>
      <c r="D5" s="13">
        <v>90</v>
      </c>
      <c r="E5" s="14">
        <v>20000</v>
      </c>
      <c r="F5" s="15">
        <f>3700+6000+2000</f>
        <v>11700</v>
      </c>
      <c r="G5" s="16" t="s">
        <v>12</v>
      </c>
    </row>
    <row r="6" spans="1:7" ht="22.5" x14ac:dyDescent="0.2">
      <c r="A6" s="6">
        <v>2</v>
      </c>
      <c r="B6" s="17" t="s">
        <v>13</v>
      </c>
      <c r="C6" s="12" t="s">
        <v>14</v>
      </c>
      <c r="D6" s="13">
        <v>81</v>
      </c>
      <c r="E6" s="14">
        <v>14000</v>
      </c>
      <c r="F6" s="15">
        <f>5400+3300+1300</f>
        <v>10000</v>
      </c>
      <c r="G6" s="16" t="s">
        <v>12</v>
      </c>
    </row>
    <row r="7" spans="1:7" ht="22.5" x14ac:dyDescent="0.2">
      <c r="A7" s="6">
        <v>3</v>
      </c>
      <c r="B7" s="18" t="s">
        <v>15</v>
      </c>
      <c r="C7" s="11" t="s">
        <v>16</v>
      </c>
      <c r="D7" s="13">
        <v>76</v>
      </c>
      <c r="E7" s="14">
        <v>9865.9699999999993</v>
      </c>
      <c r="F7" s="15">
        <f>5100+3100+1300</f>
        <v>9500</v>
      </c>
      <c r="G7" s="16" t="s">
        <v>12</v>
      </c>
    </row>
    <row r="8" spans="1:7" ht="22.5" x14ac:dyDescent="0.2">
      <c r="A8" s="6">
        <v>4</v>
      </c>
      <c r="B8" s="17" t="s">
        <v>17</v>
      </c>
      <c r="C8" s="19" t="s">
        <v>18</v>
      </c>
      <c r="D8" s="13">
        <v>72</v>
      </c>
      <c r="E8" s="14">
        <v>18303.45</v>
      </c>
      <c r="F8" s="15">
        <f>4800+2900+650+200</f>
        <v>8550</v>
      </c>
      <c r="G8" s="16" t="s">
        <v>12</v>
      </c>
    </row>
    <row r="9" spans="1:7" ht="22.5" x14ac:dyDescent="0.2">
      <c r="A9" s="6">
        <v>5</v>
      </c>
      <c r="B9" s="18" t="s">
        <v>19</v>
      </c>
      <c r="C9" s="11" t="s">
        <v>20</v>
      </c>
      <c r="D9" s="13">
        <v>72</v>
      </c>
      <c r="E9" s="14">
        <v>11000</v>
      </c>
      <c r="F9" s="15">
        <f>4800+2900</f>
        <v>7700</v>
      </c>
      <c r="G9" s="16" t="s">
        <v>12</v>
      </c>
    </row>
    <row r="10" spans="1:7" ht="33.75" x14ac:dyDescent="0.2">
      <c r="A10" s="6">
        <v>6</v>
      </c>
      <c r="B10" s="20" t="s">
        <v>21</v>
      </c>
      <c r="C10" s="11" t="s">
        <v>22</v>
      </c>
      <c r="D10" s="13">
        <v>70</v>
      </c>
      <c r="E10" s="14">
        <v>9300</v>
      </c>
      <c r="F10" s="15">
        <f>4700+2900</f>
        <v>7600</v>
      </c>
      <c r="G10" s="16" t="s">
        <v>12</v>
      </c>
    </row>
    <row r="11" spans="1:7" ht="22.5" x14ac:dyDescent="0.2">
      <c r="A11" s="6">
        <v>7</v>
      </c>
      <c r="B11" s="17" t="s">
        <v>23</v>
      </c>
      <c r="C11" s="12" t="s">
        <v>24</v>
      </c>
      <c r="D11" s="13">
        <v>70</v>
      </c>
      <c r="E11" s="14">
        <v>11600</v>
      </c>
      <c r="F11" s="15">
        <f>4700+2900+165+650</f>
        <v>8415</v>
      </c>
      <c r="G11" s="16" t="s">
        <v>12</v>
      </c>
    </row>
    <row r="12" spans="1:7" ht="22.5" x14ac:dyDescent="0.2">
      <c r="A12" s="6">
        <v>8</v>
      </c>
      <c r="B12" s="21" t="s">
        <v>25</v>
      </c>
      <c r="C12" s="11" t="s">
        <v>26</v>
      </c>
      <c r="D12" s="13">
        <v>55</v>
      </c>
      <c r="E12" s="14">
        <v>4000</v>
      </c>
      <c r="F12" s="15">
        <f>3700+300</f>
        <v>4000</v>
      </c>
      <c r="G12" s="16" t="s">
        <v>12</v>
      </c>
    </row>
    <row r="13" spans="1:7" ht="22.5" x14ac:dyDescent="0.2">
      <c r="A13" s="6">
        <v>9</v>
      </c>
      <c r="B13" s="22" t="s">
        <v>27</v>
      </c>
      <c r="C13" s="11" t="s">
        <v>28</v>
      </c>
      <c r="D13" s="13">
        <v>53</v>
      </c>
      <c r="E13" s="14">
        <v>10000</v>
      </c>
      <c r="F13" s="15">
        <f>3500+2200+150+3000-200</f>
        <v>8650</v>
      </c>
      <c r="G13" s="16" t="s">
        <v>12</v>
      </c>
    </row>
    <row r="14" spans="1:7" ht="22.5" x14ac:dyDescent="0.2">
      <c r="A14" s="6">
        <v>10</v>
      </c>
      <c r="B14" s="11" t="s">
        <v>29</v>
      </c>
      <c r="C14" s="12" t="s">
        <v>30</v>
      </c>
      <c r="D14" s="13">
        <v>43</v>
      </c>
      <c r="E14" s="14">
        <v>3200</v>
      </c>
      <c r="F14" s="15">
        <f>2800+400</f>
        <v>3200</v>
      </c>
      <c r="G14" s="16" t="s">
        <v>12</v>
      </c>
    </row>
    <row r="15" spans="1:7" x14ac:dyDescent="0.2">
      <c r="A15" s="6"/>
      <c r="B15" s="23" t="s">
        <v>31</v>
      </c>
      <c r="C15" s="24"/>
      <c r="D15" s="25"/>
      <c r="E15" s="26">
        <f>SUM(E5:E14)</f>
        <v>111269.42</v>
      </c>
      <c r="F15" s="27">
        <f>SUM(F5:F14)</f>
        <v>79315</v>
      </c>
      <c r="G15" s="24"/>
    </row>
    <row r="16" spans="1:7" x14ac:dyDescent="0.2">
      <c r="A16" s="28" t="s">
        <v>32</v>
      </c>
      <c r="B16" s="28"/>
      <c r="C16" s="28"/>
      <c r="D16" s="28"/>
      <c r="E16" s="28"/>
      <c r="F16" s="28"/>
      <c r="G16" s="28"/>
    </row>
    <row r="17" spans="1:7" ht="11.25" customHeight="1" x14ac:dyDescent="0.2">
      <c r="A17" s="29" t="s">
        <v>33</v>
      </c>
      <c r="B17" s="29"/>
      <c r="C17" s="29"/>
      <c r="D17" s="29"/>
      <c r="E17" s="29"/>
      <c r="F17" s="29"/>
      <c r="G17" s="29"/>
    </row>
    <row r="18" spans="1:7" ht="103.5" customHeight="1" x14ac:dyDescent="0.2">
      <c r="A18" s="30" t="s">
        <v>3</v>
      </c>
      <c r="B18" s="31" t="s">
        <v>4</v>
      </c>
      <c r="C18" s="31" t="s">
        <v>5</v>
      </c>
      <c r="D18" s="32" t="s">
        <v>6</v>
      </c>
      <c r="E18" s="9" t="s">
        <v>7</v>
      </c>
      <c r="F18" s="9" t="s">
        <v>8</v>
      </c>
      <c r="G18" s="6" t="s">
        <v>9</v>
      </c>
    </row>
    <row r="19" spans="1:7" ht="22.5" x14ac:dyDescent="0.2">
      <c r="A19" s="30">
        <v>1</v>
      </c>
      <c r="B19" s="33" t="s">
        <v>34</v>
      </c>
      <c r="C19" s="34" t="s">
        <v>35</v>
      </c>
      <c r="D19" s="35">
        <v>78</v>
      </c>
      <c r="E19" s="36">
        <v>15358</v>
      </c>
      <c r="F19" s="37">
        <v>15300</v>
      </c>
      <c r="G19" s="16" t="s">
        <v>36</v>
      </c>
    </row>
    <row r="20" spans="1:7" ht="103.5" customHeight="1" x14ac:dyDescent="0.2">
      <c r="A20" s="30" t="s">
        <v>3</v>
      </c>
      <c r="B20" s="31" t="s">
        <v>4</v>
      </c>
      <c r="C20" s="31" t="s">
        <v>5</v>
      </c>
      <c r="D20" s="32" t="s">
        <v>6</v>
      </c>
      <c r="E20" s="9" t="s">
        <v>7</v>
      </c>
      <c r="F20" s="9" t="s">
        <v>8</v>
      </c>
      <c r="G20" s="6" t="s">
        <v>9</v>
      </c>
    </row>
    <row r="21" spans="1:7" ht="22.5" x14ac:dyDescent="0.2">
      <c r="A21" s="30">
        <v>2</v>
      </c>
      <c r="B21" s="33" t="s">
        <v>37</v>
      </c>
      <c r="C21" s="38" t="s">
        <v>38</v>
      </c>
      <c r="D21" s="35">
        <v>68</v>
      </c>
      <c r="E21" s="36">
        <v>45000</v>
      </c>
      <c r="F21" s="37">
        <v>18500</v>
      </c>
      <c r="G21" s="16" t="s">
        <v>36</v>
      </c>
    </row>
    <row r="22" spans="1:7" ht="22.5" x14ac:dyDescent="0.2">
      <c r="A22" s="30">
        <v>3</v>
      </c>
      <c r="B22" s="34" t="s">
        <v>39</v>
      </c>
      <c r="C22" s="19" t="s">
        <v>40</v>
      </c>
      <c r="D22" s="35">
        <v>65</v>
      </c>
      <c r="E22" s="36">
        <v>25000</v>
      </c>
      <c r="F22" s="37">
        <v>17700</v>
      </c>
      <c r="G22" s="16" t="s">
        <v>36</v>
      </c>
    </row>
    <row r="23" spans="1:7" ht="22.5" x14ac:dyDescent="0.2">
      <c r="A23" s="30">
        <v>4</v>
      </c>
      <c r="B23" s="34" t="s">
        <v>41</v>
      </c>
      <c r="C23" s="19" t="s">
        <v>42</v>
      </c>
      <c r="D23" s="35">
        <v>52</v>
      </c>
      <c r="E23" s="36">
        <v>7500</v>
      </c>
      <c r="F23" s="37">
        <v>7500</v>
      </c>
      <c r="G23" s="16" t="s">
        <v>36</v>
      </c>
    </row>
    <row r="24" spans="1:7" ht="22.5" x14ac:dyDescent="0.2">
      <c r="A24" s="30">
        <v>5</v>
      </c>
      <c r="B24" s="33" t="s">
        <v>43</v>
      </c>
      <c r="C24" s="34" t="s">
        <v>44</v>
      </c>
      <c r="D24" s="35">
        <v>40</v>
      </c>
      <c r="E24" s="36">
        <v>23550</v>
      </c>
      <c r="F24" s="37">
        <v>10800</v>
      </c>
      <c r="G24" s="16" t="s">
        <v>36</v>
      </c>
    </row>
    <row r="25" spans="1:7" ht="22.5" x14ac:dyDescent="0.2">
      <c r="A25" s="30">
        <v>6</v>
      </c>
      <c r="B25" s="33" t="s">
        <v>45</v>
      </c>
      <c r="C25" s="34" t="s">
        <v>46</v>
      </c>
      <c r="D25" s="35">
        <v>36</v>
      </c>
      <c r="E25" s="36">
        <v>8270</v>
      </c>
      <c r="F25" s="37">
        <v>8200</v>
      </c>
      <c r="G25" s="16" t="s">
        <v>36</v>
      </c>
    </row>
    <row r="26" spans="1:7" ht="22.5" x14ac:dyDescent="0.2">
      <c r="A26" s="30">
        <v>7</v>
      </c>
      <c r="B26" s="33" t="s">
        <v>47</v>
      </c>
      <c r="C26" s="34" t="s">
        <v>48</v>
      </c>
      <c r="D26" s="35">
        <v>34</v>
      </c>
      <c r="E26" s="36">
        <v>3500</v>
      </c>
      <c r="F26" s="37">
        <v>3500</v>
      </c>
      <c r="G26" s="16" t="s">
        <v>36</v>
      </c>
    </row>
    <row r="27" spans="1:7" ht="22.5" x14ac:dyDescent="0.2">
      <c r="A27" s="30">
        <v>8</v>
      </c>
      <c r="B27" s="33" t="s">
        <v>49</v>
      </c>
      <c r="C27" s="34" t="s">
        <v>50</v>
      </c>
      <c r="D27" s="35">
        <v>32</v>
      </c>
      <c r="E27" s="36">
        <v>8000</v>
      </c>
      <c r="F27" s="37">
        <v>8000</v>
      </c>
      <c r="G27" s="16" t="s">
        <v>36</v>
      </c>
    </row>
    <row r="28" spans="1:7" ht="22.5" x14ac:dyDescent="0.2">
      <c r="A28" s="30">
        <v>9</v>
      </c>
      <c r="B28" s="33" t="s">
        <v>51</v>
      </c>
      <c r="C28" s="34" t="s">
        <v>52</v>
      </c>
      <c r="D28" s="35">
        <v>27</v>
      </c>
      <c r="E28" s="36">
        <v>4954</v>
      </c>
      <c r="F28" s="37">
        <v>2000</v>
      </c>
      <c r="G28" s="16" t="s">
        <v>36</v>
      </c>
    </row>
    <row r="29" spans="1:7" ht="22.5" x14ac:dyDescent="0.2">
      <c r="A29" s="30">
        <v>10</v>
      </c>
      <c r="B29" s="34" t="s">
        <v>53</v>
      </c>
      <c r="C29" s="34" t="s">
        <v>54</v>
      </c>
      <c r="D29" s="35">
        <v>25</v>
      </c>
      <c r="E29" s="36">
        <v>9850</v>
      </c>
      <c r="F29" s="37">
        <v>6800</v>
      </c>
      <c r="G29" s="16" t="s">
        <v>36</v>
      </c>
    </row>
    <row r="30" spans="1:7" ht="22.5" x14ac:dyDescent="0.2">
      <c r="A30" s="30">
        <v>11</v>
      </c>
      <c r="B30" s="33" t="s">
        <v>55</v>
      </c>
      <c r="C30" s="19" t="s">
        <v>56</v>
      </c>
      <c r="D30" s="35">
        <v>25</v>
      </c>
      <c r="E30" s="36">
        <v>3700</v>
      </c>
      <c r="F30" s="37">
        <v>3700</v>
      </c>
      <c r="G30" s="16" t="s">
        <v>36</v>
      </c>
    </row>
    <row r="31" spans="1:7" ht="13.5" customHeight="1" x14ac:dyDescent="0.2">
      <c r="A31" s="30"/>
      <c r="B31" s="39" t="s">
        <v>31</v>
      </c>
      <c r="C31" s="40"/>
      <c r="D31" s="35"/>
      <c r="E31" s="36">
        <f>SUM(E19:E30)</f>
        <v>154682</v>
      </c>
      <c r="F31" s="41">
        <f>SUM(F19:F30)</f>
        <v>102000</v>
      </c>
      <c r="G31" s="24"/>
    </row>
    <row r="32" spans="1:7" ht="17.25" customHeight="1" x14ac:dyDescent="0.2">
      <c r="A32" s="42" t="s">
        <v>32</v>
      </c>
      <c r="B32" s="42"/>
      <c r="C32" s="42"/>
      <c r="D32" s="42"/>
      <c r="E32" s="42"/>
      <c r="F32" s="42"/>
      <c r="G32" s="42"/>
    </row>
    <row r="33" spans="1:7" x14ac:dyDescent="0.2">
      <c r="A33" s="43" t="s">
        <v>57</v>
      </c>
      <c r="B33" s="43"/>
      <c r="C33" s="43"/>
      <c r="D33" s="43"/>
      <c r="E33" s="43"/>
      <c r="F33" s="43"/>
      <c r="G33" s="43"/>
    </row>
    <row r="34" spans="1:7" ht="108.75" customHeight="1" x14ac:dyDescent="0.2">
      <c r="A34" s="30" t="s">
        <v>3</v>
      </c>
      <c r="B34" s="31" t="s">
        <v>4</v>
      </c>
      <c r="C34" s="31" t="s">
        <v>5</v>
      </c>
      <c r="D34" s="32" t="s">
        <v>6</v>
      </c>
      <c r="E34" s="9" t="s">
        <v>7</v>
      </c>
      <c r="F34" s="9" t="s">
        <v>8</v>
      </c>
      <c r="G34" s="6" t="s">
        <v>9</v>
      </c>
    </row>
    <row r="35" spans="1:7" ht="22.5" x14ac:dyDescent="0.2">
      <c r="A35" s="30">
        <v>1</v>
      </c>
      <c r="B35" s="44" t="s">
        <v>58</v>
      </c>
      <c r="C35" s="45" t="s">
        <v>59</v>
      </c>
      <c r="D35" s="35">
        <v>82</v>
      </c>
      <c r="E35" s="36">
        <v>7500</v>
      </c>
      <c r="F35" s="37">
        <v>5500</v>
      </c>
      <c r="G35" s="46" t="s">
        <v>36</v>
      </c>
    </row>
    <row r="36" spans="1:7" ht="22.5" x14ac:dyDescent="0.2">
      <c r="A36" s="30">
        <v>2</v>
      </c>
      <c r="B36" s="44" t="s">
        <v>19</v>
      </c>
      <c r="C36" s="45" t="s">
        <v>60</v>
      </c>
      <c r="D36" s="35">
        <v>63</v>
      </c>
      <c r="E36" s="36">
        <v>8000</v>
      </c>
      <c r="F36" s="37">
        <v>4200</v>
      </c>
      <c r="G36" s="46" t="s">
        <v>36</v>
      </c>
    </row>
    <row r="37" spans="1:7" ht="22.5" x14ac:dyDescent="0.2">
      <c r="A37" s="30">
        <v>3</v>
      </c>
      <c r="B37" s="45" t="s">
        <v>61</v>
      </c>
      <c r="C37" s="47" t="s">
        <v>62</v>
      </c>
      <c r="D37" s="35">
        <v>53</v>
      </c>
      <c r="E37" s="36">
        <v>6111</v>
      </c>
      <c r="F37" s="37">
        <f>3500+500</f>
        <v>4000</v>
      </c>
      <c r="G37" s="46" t="s">
        <v>36</v>
      </c>
    </row>
    <row r="38" spans="1:7" ht="108.75" customHeight="1" x14ac:dyDescent="0.2">
      <c r="A38" s="30" t="s">
        <v>3</v>
      </c>
      <c r="B38" s="31" t="s">
        <v>4</v>
      </c>
      <c r="C38" s="31" t="s">
        <v>5</v>
      </c>
      <c r="D38" s="32" t="s">
        <v>6</v>
      </c>
      <c r="E38" s="9" t="s">
        <v>7</v>
      </c>
      <c r="F38" s="9" t="s">
        <v>8</v>
      </c>
      <c r="G38" s="6" t="s">
        <v>9</v>
      </c>
    </row>
    <row r="39" spans="1:7" ht="48" customHeight="1" x14ac:dyDescent="0.2">
      <c r="A39" s="30">
        <v>4</v>
      </c>
      <c r="B39" s="48" t="s">
        <v>63</v>
      </c>
      <c r="C39" s="19" t="s">
        <v>64</v>
      </c>
      <c r="D39" s="35">
        <v>50</v>
      </c>
      <c r="E39" s="36">
        <v>6000</v>
      </c>
      <c r="F39" s="37">
        <v>3300</v>
      </c>
      <c r="G39" s="46" t="s">
        <v>36</v>
      </c>
    </row>
    <row r="40" spans="1:7" ht="22.5" x14ac:dyDescent="0.2">
      <c r="A40" s="30">
        <v>5</v>
      </c>
      <c r="B40" s="44" t="s">
        <v>65</v>
      </c>
      <c r="C40" s="45" t="s">
        <v>66</v>
      </c>
      <c r="D40" s="35">
        <v>47</v>
      </c>
      <c r="E40" s="36">
        <v>6030</v>
      </c>
      <c r="F40" s="37">
        <v>3100</v>
      </c>
      <c r="G40" s="46" t="s">
        <v>36</v>
      </c>
    </row>
    <row r="41" spans="1:7" ht="22.5" x14ac:dyDescent="0.2">
      <c r="A41" s="30">
        <v>6</v>
      </c>
      <c r="B41" s="48" t="s">
        <v>67</v>
      </c>
      <c r="C41" s="19" t="s">
        <v>68</v>
      </c>
      <c r="D41" s="35">
        <v>43</v>
      </c>
      <c r="E41" s="36">
        <v>3490</v>
      </c>
      <c r="F41" s="37">
        <v>2800</v>
      </c>
      <c r="G41" s="46" t="s">
        <v>36</v>
      </c>
    </row>
    <row r="42" spans="1:7" ht="33.75" x14ac:dyDescent="0.2">
      <c r="A42" s="30">
        <v>7</v>
      </c>
      <c r="B42" s="33" t="s">
        <v>69</v>
      </c>
      <c r="C42" s="34" t="s">
        <v>70</v>
      </c>
      <c r="D42" s="35">
        <v>39</v>
      </c>
      <c r="E42" s="36">
        <v>4300</v>
      </c>
      <c r="F42" s="37">
        <v>2600</v>
      </c>
      <c r="G42" s="46" t="s">
        <v>36</v>
      </c>
    </row>
    <row r="43" spans="1:7" ht="36.75" customHeight="1" x14ac:dyDescent="0.2">
      <c r="A43" s="30">
        <v>8</v>
      </c>
      <c r="B43" s="34" t="s">
        <v>71</v>
      </c>
      <c r="C43" s="45" t="s">
        <v>72</v>
      </c>
      <c r="D43" s="35">
        <v>36</v>
      </c>
      <c r="E43" s="36">
        <v>2500</v>
      </c>
      <c r="F43" s="37">
        <v>2400</v>
      </c>
      <c r="G43" s="46" t="s">
        <v>36</v>
      </c>
    </row>
    <row r="44" spans="1:7" ht="22.5" x14ac:dyDescent="0.2">
      <c r="A44" s="30">
        <v>9</v>
      </c>
      <c r="B44" s="49" t="s">
        <v>73</v>
      </c>
      <c r="C44" s="34" t="s">
        <v>74</v>
      </c>
      <c r="D44" s="35">
        <v>35</v>
      </c>
      <c r="E44" s="36">
        <v>2500</v>
      </c>
      <c r="F44" s="37">
        <v>2300</v>
      </c>
      <c r="G44" s="46" t="s">
        <v>36</v>
      </c>
    </row>
    <row r="45" spans="1:7" ht="22.5" x14ac:dyDescent="0.2">
      <c r="A45" s="30">
        <v>10</v>
      </c>
      <c r="B45" s="33" t="s">
        <v>75</v>
      </c>
      <c r="C45" s="34" t="s">
        <v>76</v>
      </c>
      <c r="D45" s="35">
        <v>33</v>
      </c>
      <c r="E45" s="36">
        <v>7500</v>
      </c>
      <c r="F45" s="37">
        <v>2200</v>
      </c>
      <c r="G45" s="46" t="s">
        <v>36</v>
      </c>
    </row>
    <row r="46" spans="1:7" ht="22.5" x14ac:dyDescent="0.2">
      <c r="A46" s="30">
        <v>11</v>
      </c>
      <c r="B46" s="50" t="s">
        <v>77</v>
      </c>
      <c r="C46" s="34" t="s">
        <v>78</v>
      </c>
      <c r="D46" s="35">
        <v>33</v>
      </c>
      <c r="E46" s="36">
        <v>3000</v>
      </c>
      <c r="F46" s="37">
        <v>2200</v>
      </c>
      <c r="G46" s="46" t="s">
        <v>36</v>
      </c>
    </row>
    <row r="47" spans="1:7" ht="22.5" x14ac:dyDescent="0.2">
      <c r="A47" s="30">
        <v>12</v>
      </c>
      <c r="B47" s="45" t="s">
        <v>79</v>
      </c>
      <c r="C47" s="47" t="s">
        <v>80</v>
      </c>
      <c r="D47" s="35">
        <v>23</v>
      </c>
      <c r="E47" s="36">
        <v>3000</v>
      </c>
      <c r="F47" s="37">
        <v>1500</v>
      </c>
      <c r="G47" s="46" t="s">
        <v>36</v>
      </c>
    </row>
    <row r="48" spans="1:7" ht="22.5" x14ac:dyDescent="0.2">
      <c r="A48" s="30">
        <v>13</v>
      </c>
      <c r="B48" s="51" t="s">
        <v>81</v>
      </c>
      <c r="C48" s="45" t="s">
        <v>82</v>
      </c>
      <c r="D48" s="35">
        <v>21</v>
      </c>
      <c r="E48" s="36">
        <v>7100</v>
      </c>
      <c r="F48" s="37">
        <v>1400</v>
      </c>
      <c r="G48" s="46" t="s">
        <v>36</v>
      </c>
    </row>
    <row r="49" spans="1:7" x14ac:dyDescent="0.2">
      <c r="A49" s="6"/>
      <c r="B49" s="23" t="s">
        <v>31</v>
      </c>
      <c r="C49" s="23"/>
      <c r="D49" s="25"/>
      <c r="E49" s="27">
        <f>SUM(E35:E48)</f>
        <v>67031</v>
      </c>
      <c r="F49" s="27">
        <f>SUM(F35:F48)</f>
        <v>37500</v>
      </c>
      <c r="G49" s="24"/>
    </row>
    <row r="50" spans="1:7" ht="20.25" customHeight="1" x14ac:dyDescent="0.2">
      <c r="A50" s="52"/>
      <c r="B50" s="53"/>
      <c r="C50" s="53"/>
      <c r="D50" s="54"/>
      <c r="E50" s="55"/>
      <c r="F50" s="56"/>
    </row>
    <row r="51" spans="1:7" x14ac:dyDescent="0.2">
      <c r="A51" s="3" t="s">
        <v>83</v>
      </c>
      <c r="B51" s="3"/>
      <c r="C51" s="3"/>
      <c r="D51" s="3"/>
      <c r="E51" s="3"/>
      <c r="F51" s="3"/>
      <c r="G51" s="3"/>
    </row>
    <row r="52" spans="1:7" ht="11.25" customHeight="1" x14ac:dyDescent="0.2">
      <c r="A52" s="57" t="s">
        <v>84</v>
      </c>
      <c r="B52" s="57"/>
      <c r="C52" s="57"/>
      <c r="D52" s="57"/>
      <c r="E52" s="57"/>
      <c r="F52" s="57"/>
      <c r="G52" s="57"/>
    </row>
    <row r="53" spans="1:7" ht="112.5" customHeight="1" x14ac:dyDescent="0.2">
      <c r="A53" s="30" t="s">
        <v>3</v>
      </c>
      <c r="B53" s="7" t="s">
        <v>4</v>
      </c>
      <c r="C53" s="7" t="s">
        <v>5</v>
      </c>
      <c r="D53" s="8" t="s">
        <v>6</v>
      </c>
      <c r="E53" s="9" t="s">
        <v>7</v>
      </c>
      <c r="F53" s="9" t="s">
        <v>8</v>
      </c>
      <c r="G53" s="6" t="s">
        <v>9</v>
      </c>
    </row>
    <row r="54" spans="1:7" ht="33.75" x14ac:dyDescent="0.2">
      <c r="A54" s="30">
        <v>1</v>
      </c>
      <c r="B54" s="58" t="s">
        <v>85</v>
      </c>
      <c r="C54" s="59" t="s">
        <v>86</v>
      </c>
      <c r="D54" s="25">
        <v>79</v>
      </c>
      <c r="E54" s="14">
        <v>10000</v>
      </c>
      <c r="F54" s="14">
        <v>10000</v>
      </c>
      <c r="G54" s="16" t="s">
        <v>87</v>
      </c>
    </row>
    <row r="55" spans="1:7" ht="112.5" customHeight="1" x14ac:dyDescent="0.2">
      <c r="A55" s="30" t="s">
        <v>3</v>
      </c>
      <c r="B55" s="7" t="s">
        <v>4</v>
      </c>
      <c r="C55" s="7" t="s">
        <v>5</v>
      </c>
      <c r="D55" s="8" t="s">
        <v>6</v>
      </c>
      <c r="E55" s="9" t="s">
        <v>7</v>
      </c>
      <c r="F55" s="9" t="s">
        <v>8</v>
      </c>
      <c r="G55" s="6" t="s">
        <v>9</v>
      </c>
    </row>
    <row r="56" spans="1:7" ht="30" customHeight="1" x14ac:dyDescent="0.2">
      <c r="A56" s="30">
        <v>2</v>
      </c>
      <c r="B56" s="58" t="s">
        <v>88</v>
      </c>
      <c r="C56" s="60" t="s">
        <v>89</v>
      </c>
      <c r="D56" s="25">
        <v>67</v>
      </c>
      <c r="E56" s="14">
        <v>13000</v>
      </c>
      <c r="F56" s="14">
        <v>9700</v>
      </c>
      <c r="G56" s="16" t="s">
        <v>87</v>
      </c>
    </row>
    <row r="57" spans="1:7" ht="22.5" x14ac:dyDescent="0.2">
      <c r="A57" s="30">
        <v>3</v>
      </c>
      <c r="B57" s="58" t="s">
        <v>90</v>
      </c>
      <c r="C57" s="60" t="s">
        <v>91</v>
      </c>
      <c r="D57" s="25">
        <v>54</v>
      </c>
      <c r="E57" s="14">
        <v>7500</v>
      </c>
      <c r="F57" s="14">
        <v>7500</v>
      </c>
      <c r="G57" s="16" t="s">
        <v>87</v>
      </c>
    </row>
    <row r="58" spans="1:7" ht="22.5" x14ac:dyDescent="0.2">
      <c r="A58" s="30">
        <v>4</v>
      </c>
      <c r="B58" s="61" t="s">
        <v>92</v>
      </c>
      <c r="C58" s="62" t="s">
        <v>93</v>
      </c>
      <c r="D58" s="25">
        <v>39</v>
      </c>
      <c r="E58" s="14">
        <v>6500</v>
      </c>
      <c r="F58" s="14">
        <v>5600</v>
      </c>
      <c r="G58" s="16" t="s">
        <v>87</v>
      </c>
    </row>
    <row r="59" spans="1:7" ht="22.5" x14ac:dyDescent="0.2">
      <c r="A59" s="30">
        <v>5</v>
      </c>
      <c r="B59" s="58" t="s">
        <v>94</v>
      </c>
      <c r="C59" s="60" t="s">
        <v>95</v>
      </c>
      <c r="D59" s="25">
        <v>37</v>
      </c>
      <c r="E59" s="14">
        <v>12050</v>
      </c>
      <c r="F59" s="14">
        <v>5400</v>
      </c>
      <c r="G59" s="16" t="s">
        <v>87</v>
      </c>
    </row>
    <row r="60" spans="1:7" ht="34.5" customHeight="1" x14ac:dyDescent="0.2">
      <c r="A60" s="30">
        <v>6</v>
      </c>
      <c r="B60" s="61" t="s">
        <v>96</v>
      </c>
      <c r="C60" s="62" t="s">
        <v>97</v>
      </c>
      <c r="D60" s="25">
        <v>30</v>
      </c>
      <c r="E60" s="14">
        <v>5500</v>
      </c>
      <c r="F60" s="14">
        <v>4300</v>
      </c>
      <c r="G60" s="16" t="s">
        <v>87</v>
      </c>
    </row>
    <row r="61" spans="1:7" ht="21.75" customHeight="1" x14ac:dyDescent="0.2">
      <c r="A61" s="30"/>
      <c r="B61" s="23" t="s">
        <v>31</v>
      </c>
      <c r="C61" s="23"/>
      <c r="D61" s="63"/>
      <c r="E61" s="27">
        <f>SUM(E54:E60)</f>
        <v>54550</v>
      </c>
      <c r="F61" s="27">
        <f>SUM(F54:F60)</f>
        <v>42500</v>
      </c>
      <c r="G61" s="24"/>
    </row>
    <row r="62" spans="1:7" ht="14.25" customHeight="1" x14ac:dyDescent="0.2">
      <c r="A62" s="64"/>
      <c r="B62" s="53"/>
      <c r="C62" s="53"/>
      <c r="D62" s="65"/>
      <c r="E62" s="56"/>
      <c r="F62" s="56"/>
    </row>
    <row r="63" spans="1:7" ht="32.25" customHeight="1" x14ac:dyDescent="0.2">
      <c r="A63" s="3" t="s">
        <v>83</v>
      </c>
      <c r="B63" s="3"/>
      <c r="C63" s="3"/>
      <c r="D63" s="3"/>
      <c r="E63" s="3"/>
      <c r="F63" s="3"/>
      <c r="G63" s="3"/>
    </row>
    <row r="64" spans="1:7" ht="14.25" customHeight="1" x14ac:dyDescent="0.2">
      <c r="A64" s="4" t="s">
        <v>98</v>
      </c>
      <c r="B64" s="4"/>
      <c r="C64" s="4"/>
      <c r="D64" s="4"/>
      <c r="E64" s="4"/>
      <c r="F64" s="4"/>
      <c r="G64" s="4"/>
    </row>
    <row r="65" spans="1:7" ht="124.5" customHeight="1" x14ac:dyDescent="0.2">
      <c r="A65" s="30" t="s">
        <v>3</v>
      </c>
      <c r="B65" s="7" t="s">
        <v>4</v>
      </c>
      <c r="C65" s="7" t="s">
        <v>5</v>
      </c>
      <c r="D65" s="8" t="s">
        <v>6</v>
      </c>
      <c r="E65" s="9" t="s">
        <v>7</v>
      </c>
      <c r="F65" s="9" t="s">
        <v>8</v>
      </c>
      <c r="G65" s="6" t="s">
        <v>9</v>
      </c>
    </row>
    <row r="66" spans="1:7" ht="42" customHeight="1" x14ac:dyDescent="0.2">
      <c r="A66" s="30">
        <v>1</v>
      </c>
      <c r="B66" s="58" t="s">
        <v>99</v>
      </c>
      <c r="C66" s="60" t="s">
        <v>100</v>
      </c>
      <c r="D66" s="25">
        <v>51</v>
      </c>
      <c r="E66" s="14">
        <v>7000</v>
      </c>
      <c r="F66" s="14">
        <v>7000</v>
      </c>
      <c r="G66" s="16" t="s">
        <v>87</v>
      </c>
    </row>
    <row r="67" spans="1:7" ht="39" customHeight="1" x14ac:dyDescent="0.2">
      <c r="A67" s="30">
        <v>2</v>
      </c>
      <c r="B67" s="58" t="s">
        <v>101</v>
      </c>
      <c r="C67" s="60" t="s">
        <v>102</v>
      </c>
      <c r="D67" s="25">
        <v>47</v>
      </c>
      <c r="E67" s="14">
        <v>7300</v>
      </c>
      <c r="F67" s="14">
        <v>4600</v>
      </c>
      <c r="G67" s="16" t="s">
        <v>87</v>
      </c>
    </row>
    <row r="68" spans="1:7" ht="28.5" customHeight="1" x14ac:dyDescent="0.2">
      <c r="A68" s="30">
        <v>3</v>
      </c>
      <c r="B68" s="58" t="s">
        <v>103</v>
      </c>
      <c r="C68" s="60" t="s">
        <v>104</v>
      </c>
      <c r="D68" s="25">
        <v>42</v>
      </c>
      <c r="E68" s="14">
        <v>6000</v>
      </c>
      <c r="F68" s="14">
        <v>6000</v>
      </c>
      <c r="G68" s="16" t="s">
        <v>87</v>
      </c>
    </row>
    <row r="69" spans="1:7" ht="17.25" customHeight="1" x14ac:dyDescent="0.2">
      <c r="A69" s="66"/>
      <c r="B69" s="23" t="s">
        <v>31</v>
      </c>
      <c r="C69" s="23"/>
      <c r="D69" s="25"/>
      <c r="E69" s="14">
        <f>SUM(E66:E68)</f>
        <v>20300</v>
      </c>
      <c r="F69" s="15">
        <f>SUM(F66:F68)</f>
        <v>17600</v>
      </c>
      <c r="G69" s="24"/>
    </row>
    <row r="70" spans="1:7" ht="15.75" customHeight="1" x14ac:dyDescent="0.2">
      <c r="A70" s="67" t="s">
        <v>105</v>
      </c>
      <c r="B70" s="67"/>
      <c r="C70" s="67"/>
      <c r="D70" s="67"/>
      <c r="E70" s="67"/>
      <c r="F70" s="67"/>
      <c r="G70" s="67"/>
    </row>
    <row r="71" spans="1:7" ht="11.25" customHeight="1" x14ac:dyDescent="0.2">
      <c r="A71" s="68" t="s">
        <v>106</v>
      </c>
      <c r="B71" s="68"/>
      <c r="C71" s="68"/>
      <c r="D71" s="68"/>
      <c r="E71" s="68"/>
      <c r="F71" s="68"/>
      <c r="G71" s="68"/>
    </row>
    <row r="72" spans="1:7" ht="113.25" customHeight="1" x14ac:dyDescent="0.2">
      <c r="A72" s="69" t="s">
        <v>3</v>
      </c>
      <c r="B72" s="70" t="s">
        <v>4</v>
      </c>
      <c r="C72" s="70" t="s">
        <v>5</v>
      </c>
      <c r="D72" s="71" t="s">
        <v>6</v>
      </c>
      <c r="E72" s="9" t="s">
        <v>7</v>
      </c>
      <c r="F72" s="9" t="s">
        <v>8</v>
      </c>
      <c r="G72" s="6" t="s">
        <v>9</v>
      </c>
    </row>
    <row r="73" spans="1:7" ht="22.5" x14ac:dyDescent="0.2">
      <c r="A73" s="69">
        <v>1</v>
      </c>
      <c r="B73" s="60" t="s">
        <v>107</v>
      </c>
      <c r="C73" s="62" t="s">
        <v>108</v>
      </c>
      <c r="D73" s="72">
        <v>36</v>
      </c>
      <c r="E73" s="73">
        <v>8700</v>
      </c>
      <c r="F73" s="14">
        <v>3600</v>
      </c>
      <c r="G73" s="16" t="s">
        <v>109</v>
      </c>
    </row>
    <row r="74" spans="1:7" ht="56.25" x14ac:dyDescent="0.2">
      <c r="A74" s="69">
        <v>2</v>
      </c>
      <c r="B74" s="60" t="s">
        <v>110</v>
      </c>
      <c r="C74" s="62" t="s">
        <v>111</v>
      </c>
      <c r="D74" s="72">
        <v>30</v>
      </c>
      <c r="E74" s="73">
        <v>15000</v>
      </c>
      <c r="F74" s="14">
        <v>3000</v>
      </c>
      <c r="G74" s="16" t="s">
        <v>109</v>
      </c>
    </row>
    <row r="75" spans="1:7" ht="22.5" x14ac:dyDescent="0.2">
      <c r="A75" s="69">
        <v>3</v>
      </c>
      <c r="B75" s="60" t="s">
        <v>112</v>
      </c>
      <c r="C75" s="62" t="s">
        <v>113</v>
      </c>
      <c r="D75" s="72">
        <v>30</v>
      </c>
      <c r="E75" s="73">
        <v>3920</v>
      </c>
      <c r="F75" s="14">
        <v>3000</v>
      </c>
      <c r="G75" s="16" t="s">
        <v>109</v>
      </c>
    </row>
    <row r="76" spans="1:7" ht="22.5" x14ac:dyDescent="0.2">
      <c r="A76" s="69">
        <v>4</v>
      </c>
      <c r="B76" s="58" t="s">
        <v>13</v>
      </c>
      <c r="C76" s="60" t="s">
        <v>114</v>
      </c>
      <c r="D76" s="72">
        <v>28</v>
      </c>
      <c r="E76" s="73">
        <v>4300</v>
      </c>
      <c r="F76" s="14">
        <v>2800</v>
      </c>
      <c r="G76" s="16" t="s">
        <v>109</v>
      </c>
    </row>
    <row r="77" spans="1:7" ht="22.5" x14ac:dyDescent="0.2">
      <c r="A77" s="69">
        <v>5</v>
      </c>
      <c r="B77" s="58" t="s">
        <v>115</v>
      </c>
      <c r="C77" s="62" t="s">
        <v>116</v>
      </c>
      <c r="D77" s="72">
        <v>28</v>
      </c>
      <c r="E77" s="73">
        <v>4955</v>
      </c>
      <c r="F77" s="14">
        <v>2800</v>
      </c>
      <c r="G77" s="16" t="s">
        <v>109</v>
      </c>
    </row>
    <row r="78" spans="1:7" ht="22.5" x14ac:dyDescent="0.2">
      <c r="A78" s="69">
        <v>6</v>
      </c>
      <c r="B78" s="58" t="s">
        <v>117</v>
      </c>
      <c r="C78" s="60" t="s">
        <v>118</v>
      </c>
      <c r="D78" s="72">
        <v>24</v>
      </c>
      <c r="E78" s="73">
        <v>5000</v>
      </c>
      <c r="F78" s="14">
        <v>2400</v>
      </c>
      <c r="G78" s="16" t="s">
        <v>109</v>
      </c>
    </row>
    <row r="79" spans="1:7" ht="22.5" x14ac:dyDescent="0.2">
      <c r="A79" s="69">
        <v>7</v>
      </c>
      <c r="B79" s="61" t="s">
        <v>119</v>
      </c>
      <c r="C79" s="62" t="s">
        <v>120</v>
      </c>
      <c r="D79" s="72">
        <v>24</v>
      </c>
      <c r="E79" s="73">
        <v>5650</v>
      </c>
      <c r="F79" s="14">
        <f>2400+600</f>
        <v>3000</v>
      </c>
      <c r="G79" s="16" t="s">
        <v>109</v>
      </c>
    </row>
    <row r="80" spans="1:7" ht="22.5" x14ac:dyDescent="0.2">
      <c r="A80" s="69">
        <v>8</v>
      </c>
      <c r="B80" s="60" t="s">
        <v>121</v>
      </c>
      <c r="C80" s="62" t="s">
        <v>122</v>
      </c>
      <c r="D80" s="72">
        <v>24</v>
      </c>
      <c r="E80" s="73">
        <v>4500</v>
      </c>
      <c r="F80" s="14">
        <v>2400</v>
      </c>
      <c r="G80" s="16" t="s">
        <v>109</v>
      </c>
    </row>
    <row r="81" spans="1:7" ht="22.5" x14ac:dyDescent="0.2">
      <c r="A81" s="69">
        <v>9</v>
      </c>
      <c r="B81" s="74" t="s">
        <v>123</v>
      </c>
      <c r="C81" s="60" t="s">
        <v>124</v>
      </c>
      <c r="D81" s="72">
        <v>23</v>
      </c>
      <c r="E81" s="73">
        <v>1000</v>
      </c>
      <c r="F81" s="14">
        <v>1000</v>
      </c>
      <c r="G81" s="16" t="s">
        <v>109</v>
      </c>
    </row>
    <row r="82" spans="1:7" ht="22.5" x14ac:dyDescent="0.2">
      <c r="A82" s="69">
        <v>10</v>
      </c>
      <c r="B82" s="60" t="s">
        <v>39</v>
      </c>
      <c r="C82" s="62" t="s">
        <v>125</v>
      </c>
      <c r="D82" s="72">
        <v>23</v>
      </c>
      <c r="E82" s="73">
        <v>1000</v>
      </c>
      <c r="F82" s="14">
        <v>2300</v>
      </c>
      <c r="G82" s="16" t="s">
        <v>109</v>
      </c>
    </row>
    <row r="83" spans="1:7" ht="22.5" x14ac:dyDescent="0.2">
      <c r="A83" s="69">
        <v>11</v>
      </c>
      <c r="B83" s="61" t="s">
        <v>126</v>
      </c>
      <c r="C83" s="62" t="s">
        <v>127</v>
      </c>
      <c r="D83" s="72">
        <v>21</v>
      </c>
      <c r="E83" s="73">
        <v>2500</v>
      </c>
      <c r="F83" s="14">
        <v>2100</v>
      </c>
      <c r="G83" s="16" t="s">
        <v>109</v>
      </c>
    </row>
    <row r="84" spans="1:7" ht="22.5" x14ac:dyDescent="0.2">
      <c r="A84" s="69">
        <v>12</v>
      </c>
      <c r="B84" s="61" t="s">
        <v>23</v>
      </c>
      <c r="C84" s="62" t="s">
        <v>128</v>
      </c>
      <c r="D84" s="72">
        <v>21</v>
      </c>
      <c r="E84" s="73">
        <v>8200</v>
      </c>
      <c r="F84" s="14">
        <v>2100</v>
      </c>
      <c r="G84" s="16" t="s">
        <v>109</v>
      </c>
    </row>
    <row r="85" spans="1:7" ht="22.5" x14ac:dyDescent="0.2">
      <c r="A85" s="69">
        <v>13</v>
      </c>
      <c r="B85" s="58" t="s">
        <v>129</v>
      </c>
      <c r="C85" s="60" t="s">
        <v>130</v>
      </c>
      <c r="D85" s="72">
        <v>21</v>
      </c>
      <c r="E85" s="73">
        <v>2000</v>
      </c>
      <c r="F85" s="14">
        <v>2000</v>
      </c>
      <c r="G85" s="16" t="s">
        <v>109</v>
      </c>
    </row>
    <row r="86" spans="1:7" ht="22.5" x14ac:dyDescent="0.2">
      <c r="A86" s="69">
        <v>14</v>
      </c>
      <c r="B86" s="58" t="s">
        <v>131</v>
      </c>
      <c r="C86" s="60" t="s">
        <v>132</v>
      </c>
      <c r="D86" s="72">
        <v>21</v>
      </c>
      <c r="E86" s="73">
        <v>2895</v>
      </c>
      <c r="F86" s="14">
        <v>2100</v>
      </c>
      <c r="G86" s="16" t="s">
        <v>109</v>
      </c>
    </row>
    <row r="87" spans="1:7" ht="22.5" x14ac:dyDescent="0.2">
      <c r="A87" s="69">
        <v>15</v>
      </c>
      <c r="B87" s="58" t="s">
        <v>133</v>
      </c>
      <c r="C87" s="62" t="s">
        <v>134</v>
      </c>
      <c r="D87" s="72">
        <v>21</v>
      </c>
      <c r="E87" s="73">
        <v>5500</v>
      </c>
      <c r="F87" s="14">
        <v>2100</v>
      </c>
      <c r="G87" s="16" t="s">
        <v>109</v>
      </c>
    </row>
    <row r="88" spans="1:7" ht="22.5" x14ac:dyDescent="0.2">
      <c r="A88" s="69">
        <v>16</v>
      </c>
      <c r="B88" s="61" t="s">
        <v>135</v>
      </c>
      <c r="C88" s="60" t="s">
        <v>136</v>
      </c>
      <c r="D88" s="72">
        <v>20</v>
      </c>
      <c r="E88" s="73">
        <v>9240</v>
      </c>
      <c r="F88" s="14">
        <f>2000+500</f>
        <v>2500</v>
      </c>
      <c r="G88" s="16" t="s">
        <v>109</v>
      </c>
    </row>
    <row r="89" spans="1:7" ht="22.5" x14ac:dyDescent="0.2">
      <c r="A89" s="69">
        <v>17</v>
      </c>
      <c r="B89" s="75" t="s">
        <v>137</v>
      </c>
      <c r="C89" s="60" t="s">
        <v>138</v>
      </c>
      <c r="D89" s="72">
        <v>18</v>
      </c>
      <c r="E89" s="73">
        <v>5300</v>
      </c>
      <c r="F89" s="14">
        <f>1800+700</f>
        <v>2500</v>
      </c>
      <c r="G89" s="16" t="s">
        <v>109</v>
      </c>
    </row>
    <row r="90" spans="1:7" ht="113.25" customHeight="1" x14ac:dyDescent="0.2">
      <c r="A90" s="69" t="s">
        <v>3</v>
      </c>
      <c r="B90" s="70" t="s">
        <v>4</v>
      </c>
      <c r="C90" s="70" t="s">
        <v>5</v>
      </c>
      <c r="D90" s="71" t="s">
        <v>6</v>
      </c>
      <c r="E90" s="9" t="s">
        <v>7</v>
      </c>
      <c r="F90" s="9" t="s">
        <v>8</v>
      </c>
      <c r="G90" s="6" t="s">
        <v>9</v>
      </c>
    </row>
    <row r="91" spans="1:7" ht="22.5" x14ac:dyDescent="0.2">
      <c r="A91" s="69">
        <v>18</v>
      </c>
      <c r="B91" s="58" t="s">
        <v>139</v>
      </c>
      <c r="C91" s="60" t="s">
        <v>140</v>
      </c>
      <c r="D91" s="72">
        <v>17</v>
      </c>
      <c r="E91" s="73">
        <v>1950</v>
      </c>
      <c r="F91" s="14">
        <v>1700</v>
      </c>
      <c r="G91" s="16" t="s">
        <v>109</v>
      </c>
    </row>
    <row r="92" spans="1:7" ht="22.5" x14ac:dyDescent="0.2">
      <c r="A92" s="69">
        <v>19</v>
      </c>
      <c r="B92" s="58" t="s">
        <v>141</v>
      </c>
      <c r="C92" s="60" t="s">
        <v>142</v>
      </c>
      <c r="D92" s="72">
        <v>16</v>
      </c>
      <c r="E92" s="73">
        <v>17805</v>
      </c>
      <c r="F92" s="14">
        <v>1600</v>
      </c>
      <c r="G92" s="16" t="s">
        <v>109</v>
      </c>
    </row>
    <row r="93" spans="1:7" ht="22.5" x14ac:dyDescent="0.2">
      <c r="A93" s="69">
        <v>20</v>
      </c>
      <c r="B93" s="58" t="s">
        <v>143</v>
      </c>
      <c r="C93" s="60" t="s">
        <v>144</v>
      </c>
      <c r="D93" s="72">
        <v>15</v>
      </c>
      <c r="E93" s="73">
        <v>5500</v>
      </c>
      <c r="F93" s="14">
        <v>1500</v>
      </c>
      <c r="G93" s="16" t="s">
        <v>109</v>
      </c>
    </row>
    <row r="94" spans="1:7" ht="22.5" x14ac:dyDescent="0.2">
      <c r="A94" s="69">
        <v>21</v>
      </c>
      <c r="B94" s="61" t="s">
        <v>145</v>
      </c>
      <c r="C94" s="62" t="s">
        <v>146</v>
      </c>
      <c r="D94" s="72">
        <v>2</v>
      </c>
      <c r="E94" s="73">
        <v>2500</v>
      </c>
      <c r="F94" s="14">
        <v>200</v>
      </c>
      <c r="G94" s="16" t="s">
        <v>109</v>
      </c>
    </row>
    <row r="95" spans="1:7" ht="13.5" customHeight="1" x14ac:dyDescent="0.2">
      <c r="A95" s="6"/>
      <c r="B95" s="23" t="s">
        <v>31</v>
      </c>
      <c r="C95" s="23"/>
      <c r="D95" s="63"/>
      <c r="E95" s="27">
        <f>SUM(E73:E94)</f>
        <v>117415</v>
      </c>
      <c r="F95" s="27">
        <f>SUM(F73:F94)</f>
        <v>46700</v>
      </c>
      <c r="G95" s="24"/>
    </row>
    <row r="96" spans="1:7" ht="29.25" customHeight="1" x14ac:dyDescent="0.2">
      <c r="A96" s="76" t="s">
        <v>147</v>
      </c>
      <c r="B96" s="76"/>
      <c r="C96" s="76"/>
      <c r="D96" s="76"/>
      <c r="E96" s="76"/>
      <c r="F96" s="76"/>
      <c r="G96" s="76"/>
    </row>
    <row r="97" spans="1:7" ht="119.25" customHeight="1" x14ac:dyDescent="0.2">
      <c r="A97" s="69" t="s">
        <v>3</v>
      </c>
      <c r="B97" s="70" t="s">
        <v>4</v>
      </c>
      <c r="C97" s="70" t="s">
        <v>5</v>
      </c>
      <c r="D97" s="71" t="s">
        <v>6</v>
      </c>
      <c r="E97" s="9" t="s">
        <v>7</v>
      </c>
      <c r="F97" s="9" t="s">
        <v>8</v>
      </c>
      <c r="G97" s="6" t="s">
        <v>9</v>
      </c>
    </row>
    <row r="98" spans="1:7" ht="22.5" x14ac:dyDescent="0.2">
      <c r="A98" s="69">
        <v>1</v>
      </c>
      <c r="B98" s="74" t="s">
        <v>148</v>
      </c>
      <c r="C98" s="59" t="s">
        <v>149</v>
      </c>
      <c r="D98" s="72">
        <v>31</v>
      </c>
      <c r="E98" s="73">
        <v>10000</v>
      </c>
      <c r="F98" s="14">
        <v>3100</v>
      </c>
      <c r="G98" s="16" t="s">
        <v>150</v>
      </c>
    </row>
    <row r="99" spans="1:7" ht="22.5" x14ac:dyDescent="0.2">
      <c r="A99" s="77">
        <v>2</v>
      </c>
      <c r="B99" s="58" t="s">
        <v>151</v>
      </c>
      <c r="C99" s="62" t="s">
        <v>152</v>
      </c>
      <c r="D99" s="72">
        <v>31</v>
      </c>
      <c r="E99" s="73">
        <v>2375.75</v>
      </c>
      <c r="F99" s="14">
        <v>2300</v>
      </c>
      <c r="G99" s="16" t="s">
        <v>150</v>
      </c>
    </row>
    <row r="100" spans="1:7" ht="22.5" x14ac:dyDescent="0.2">
      <c r="A100" s="69">
        <v>3</v>
      </c>
      <c r="B100" s="61" t="s">
        <v>153</v>
      </c>
      <c r="C100" s="62" t="s">
        <v>154</v>
      </c>
      <c r="D100" s="72">
        <v>28</v>
      </c>
      <c r="E100" s="73">
        <v>1500</v>
      </c>
      <c r="F100" s="14">
        <v>1500</v>
      </c>
      <c r="G100" s="16" t="s">
        <v>150</v>
      </c>
    </row>
    <row r="101" spans="1:7" ht="33.75" x14ac:dyDescent="0.2">
      <c r="A101" s="77">
        <v>4</v>
      </c>
      <c r="B101" s="58" t="s">
        <v>155</v>
      </c>
      <c r="C101" s="60" t="s">
        <v>156</v>
      </c>
      <c r="D101" s="72">
        <v>19</v>
      </c>
      <c r="E101" s="73">
        <v>2600</v>
      </c>
      <c r="F101" s="14">
        <v>1900</v>
      </c>
      <c r="G101" s="16" t="s">
        <v>150</v>
      </c>
    </row>
    <row r="102" spans="1:7" ht="27.75" customHeight="1" x14ac:dyDescent="0.2">
      <c r="A102" s="77">
        <v>5</v>
      </c>
      <c r="B102" s="58" t="s">
        <v>157</v>
      </c>
      <c r="C102" s="62" t="s">
        <v>158</v>
      </c>
      <c r="D102" s="72">
        <v>19</v>
      </c>
      <c r="E102" s="73">
        <v>1150</v>
      </c>
      <c r="F102" s="14">
        <v>1100</v>
      </c>
      <c r="G102" s="16" t="s">
        <v>150</v>
      </c>
    </row>
    <row r="103" spans="1:7" ht="22.5" x14ac:dyDescent="0.2">
      <c r="A103" s="69">
        <v>6</v>
      </c>
      <c r="B103" s="58" t="s">
        <v>159</v>
      </c>
      <c r="C103" s="62" t="s">
        <v>160</v>
      </c>
      <c r="D103" s="72">
        <v>17</v>
      </c>
      <c r="E103" s="73">
        <v>6750</v>
      </c>
      <c r="F103" s="14">
        <v>1700</v>
      </c>
      <c r="G103" s="16" t="s">
        <v>150</v>
      </c>
    </row>
    <row r="104" spans="1:7" ht="22.5" x14ac:dyDescent="0.2">
      <c r="A104" s="69">
        <v>7</v>
      </c>
      <c r="B104" s="60" t="s">
        <v>161</v>
      </c>
      <c r="C104" s="60" t="s">
        <v>162</v>
      </c>
      <c r="D104" s="72">
        <v>12</v>
      </c>
      <c r="E104" s="73">
        <v>3270</v>
      </c>
      <c r="F104" s="14">
        <v>1200</v>
      </c>
      <c r="G104" s="16" t="s">
        <v>150</v>
      </c>
    </row>
    <row r="105" spans="1:7" ht="19.5" customHeight="1" x14ac:dyDescent="0.2">
      <c r="A105" s="6"/>
      <c r="B105" s="23" t="s">
        <v>31</v>
      </c>
      <c r="C105" s="23"/>
      <c r="D105" s="25"/>
      <c r="E105" s="27">
        <f>SUM(E98:E104)</f>
        <v>27645.75</v>
      </c>
      <c r="F105" s="27">
        <f>SUM(F98:F104)</f>
        <v>12800</v>
      </c>
      <c r="G105" s="24"/>
    </row>
    <row r="106" spans="1:7" ht="23.25" customHeight="1" x14ac:dyDescent="0.2">
      <c r="A106" s="52"/>
      <c r="B106" s="53"/>
      <c r="C106" s="53"/>
      <c r="D106" s="54"/>
      <c r="E106" s="55"/>
      <c r="F106" s="56"/>
    </row>
    <row r="107" spans="1:7" ht="11.25" customHeight="1" x14ac:dyDescent="0.2">
      <c r="A107" s="68" t="s">
        <v>163</v>
      </c>
      <c r="B107" s="68"/>
      <c r="C107" s="68"/>
      <c r="D107" s="68"/>
      <c r="E107" s="68"/>
      <c r="F107" s="68"/>
      <c r="G107" s="68"/>
    </row>
    <row r="108" spans="1:7" ht="129" customHeight="1" x14ac:dyDescent="0.2">
      <c r="A108" s="69" t="s">
        <v>3</v>
      </c>
      <c r="B108" s="70" t="s">
        <v>4</v>
      </c>
      <c r="C108" s="70" t="s">
        <v>5</v>
      </c>
      <c r="D108" s="78" t="s">
        <v>6</v>
      </c>
      <c r="E108" s="9" t="s">
        <v>7</v>
      </c>
      <c r="F108" s="9" t="s">
        <v>8</v>
      </c>
      <c r="G108" s="6" t="s">
        <v>9</v>
      </c>
    </row>
    <row r="109" spans="1:7" ht="33.75" x14ac:dyDescent="0.2">
      <c r="A109" s="69">
        <v>1</v>
      </c>
      <c r="B109" s="79" t="s">
        <v>23</v>
      </c>
      <c r="C109" s="62" t="s">
        <v>164</v>
      </c>
      <c r="D109" s="72">
        <v>45</v>
      </c>
      <c r="E109" s="73">
        <v>10000</v>
      </c>
      <c r="F109" s="14">
        <v>4600</v>
      </c>
      <c r="G109" s="16" t="s">
        <v>165</v>
      </c>
    </row>
    <row r="110" spans="1:7" ht="22.5" x14ac:dyDescent="0.2">
      <c r="A110" s="69">
        <v>2</v>
      </c>
      <c r="B110" s="79" t="s">
        <v>17</v>
      </c>
      <c r="C110" s="60" t="s">
        <v>166</v>
      </c>
      <c r="D110" s="72">
        <v>44</v>
      </c>
      <c r="E110" s="73">
        <v>10000</v>
      </c>
      <c r="F110" s="14">
        <v>4500</v>
      </c>
      <c r="G110" s="16" t="s">
        <v>165</v>
      </c>
    </row>
    <row r="111" spans="1:7" ht="22.5" x14ac:dyDescent="0.2">
      <c r="A111" s="69">
        <v>3</v>
      </c>
      <c r="B111" s="58" t="s">
        <v>167</v>
      </c>
      <c r="C111" s="60" t="s">
        <v>168</v>
      </c>
      <c r="D111" s="72">
        <v>38</v>
      </c>
      <c r="E111" s="73">
        <v>8000</v>
      </c>
      <c r="F111" s="14">
        <v>3800</v>
      </c>
      <c r="G111" s="16" t="s">
        <v>165</v>
      </c>
    </row>
    <row r="112" spans="1:7" ht="22.5" x14ac:dyDescent="0.2">
      <c r="A112" s="69">
        <v>4</v>
      </c>
      <c r="B112" s="60" t="s">
        <v>10</v>
      </c>
      <c r="C112" s="62" t="s">
        <v>169</v>
      </c>
      <c r="D112" s="72">
        <v>35</v>
      </c>
      <c r="E112" s="73">
        <v>19390</v>
      </c>
      <c r="F112" s="14">
        <v>3500</v>
      </c>
      <c r="G112" s="16" t="s">
        <v>165</v>
      </c>
    </row>
    <row r="113" spans="1:7" ht="22.5" x14ac:dyDescent="0.2">
      <c r="A113" s="69">
        <v>5</v>
      </c>
      <c r="B113" s="61" t="s">
        <v>170</v>
      </c>
      <c r="C113" s="62" t="s">
        <v>171</v>
      </c>
      <c r="D113" s="72">
        <v>32</v>
      </c>
      <c r="E113" s="73">
        <v>11638.7</v>
      </c>
      <c r="F113" s="14">
        <v>3200</v>
      </c>
      <c r="G113" s="16" t="s">
        <v>165</v>
      </c>
    </row>
    <row r="114" spans="1:7" ht="22.5" x14ac:dyDescent="0.2">
      <c r="A114" s="69">
        <v>6</v>
      </c>
      <c r="B114" s="58" t="s">
        <v>172</v>
      </c>
      <c r="C114" s="60" t="s">
        <v>173</v>
      </c>
      <c r="D114" s="72">
        <v>30</v>
      </c>
      <c r="E114" s="73">
        <v>3100</v>
      </c>
      <c r="F114" s="14">
        <v>3000</v>
      </c>
      <c r="G114" s="16" t="s">
        <v>165</v>
      </c>
    </row>
    <row r="115" spans="1:7" ht="22.5" x14ac:dyDescent="0.2">
      <c r="A115" s="69">
        <v>7</v>
      </c>
      <c r="B115" s="58" t="s">
        <v>174</v>
      </c>
      <c r="C115" s="62" t="s">
        <v>175</v>
      </c>
      <c r="D115" s="72">
        <v>30</v>
      </c>
      <c r="E115" s="73">
        <v>2600</v>
      </c>
      <c r="F115" s="14">
        <v>2600</v>
      </c>
      <c r="G115" s="16" t="s">
        <v>165</v>
      </c>
    </row>
    <row r="116" spans="1:7" ht="22.5" x14ac:dyDescent="0.2">
      <c r="A116" s="69">
        <v>8</v>
      </c>
      <c r="B116" s="58" t="s">
        <v>58</v>
      </c>
      <c r="C116" s="60" t="s">
        <v>176</v>
      </c>
      <c r="D116" s="72">
        <v>30</v>
      </c>
      <c r="E116" s="73">
        <v>2500</v>
      </c>
      <c r="F116" s="14">
        <v>2500</v>
      </c>
      <c r="G116" s="16" t="s">
        <v>165</v>
      </c>
    </row>
    <row r="117" spans="1:7" ht="22.5" x14ac:dyDescent="0.2">
      <c r="A117" s="69">
        <v>9</v>
      </c>
      <c r="B117" s="58" t="s">
        <v>88</v>
      </c>
      <c r="C117" s="60" t="s">
        <v>177</v>
      </c>
      <c r="D117" s="72">
        <v>29</v>
      </c>
      <c r="E117" s="73">
        <v>2000</v>
      </c>
      <c r="F117" s="14">
        <v>1900</v>
      </c>
      <c r="G117" s="16" t="s">
        <v>165</v>
      </c>
    </row>
    <row r="118" spans="1:7" ht="22.5" x14ac:dyDescent="0.2">
      <c r="A118" s="69">
        <v>10</v>
      </c>
      <c r="B118" s="60" t="s">
        <v>178</v>
      </c>
      <c r="C118" s="62" t="s">
        <v>179</v>
      </c>
      <c r="D118" s="72">
        <v>29</v>
      </c>
      <c r="E118" s="73">
        <v>4300</v>
      </c>
      <c r="F118" s="14">
        <v>2900</v>
      </c>
      <c r="G118" s="16" t="s">
        <v>165</v>
      </c>
    </row>
    <row r="119" spans="1:7" ht="22.5" x14ac:dyDescent="0.2">
      <c r="A119" s="69">
        <v>11</v>
      </c>
      <c r="B119" s="58" t="s">
        <v>180</v>
      </c>
      <c r="C119" s="60" t="s">
        <v>181</v>
      </c>
      <c r="D119" s="72">
        <v>27</v>
      </c>
      <c r="E119" s="73">
        <v>4000</v>
      </c>
      <c r="F119" s="14">
        <v>2700</v>
      </c>
      <c r="G119" s="16" t="s">
        <v>165</v>
      </c>
    </row>
    <row r="120" spans="1:7" ht="22.5" x14ac:dyDescent="0.2">
      <c r="A120" s="69">
        <v>12</v>
      </c>
      <c r="B120" s="74" t="s">
        <v>148</v>
      </c>
      <c r="C120" s="45" t="s">
        <v>182</v>
      </c>
      <c r="D120" s="72">
        <v>25</v>
      </c>
      <c r="E120" s="73">
        <v>1600</v>
      </c>
      <c r="F120" s="14">
        <v>1600</v>
      </c>
      <c r="G120" s="16" t="s">
        <v>165</v>
      </c>
    </row>
    <row r="121" spans="1:7" ht="22.5" x14ac:dyDescent="0.2">
      <c r="A121" s="69">
        <v>13</v>
      </c>
      <c r="B121" s="58" t="s">
        <v>183</v>
      </c>
      <c r="C121" s="60" t="s">
        <v>184</v>
      </c>
      <c r="D121" s="72">
        <v>25</v>
      </c>
      <c r="E121" s="73">
        <v>1780</v>
      </c>
      <c r="F121" s="14">
        <v>1700</v>
      </c>
      <c r="G121" s="16" t="s">
        <v>165</v>
      </c>
    </row>
    <row r="122" spans="1:7" ht="22.5" x14ac:dyDescent="0.2">
      <c r="A122" s="69">
        <v>14</v>
      </c>
      <c r="B122" s="58" t="s">
        <v>185</v>
      </c>
      <c r="C122" s="60" t="s">
        <v>186</v>
      </c>
      <c r="D122" s="72">
        <v>25</v>
      </c>
      <c r="E122" s="73">
        <v>5000</v>
      </c>
      <c r="F122" s="14">
        <v>2500</v>
      </c>
      <c r="G122" s="16" t="s">
        <v>165</v>
      </c>
    </row>
    <row r="123" spans="1:7" ht="22.5" x14ac:dyDescent="0.2">
      <c r="A123" s="69">
        <v>15</v>
      </c>
      <c r="B123" s="58" t="s">
        <v>187</v>
      </c>
      <c r="C123" s="60" t="s">
        <v>188</v>
      </c>
      <c r="D123" s="72">
        <v>25</v>
      </c>
      <c r="E123" s="73">
        <v>4000</v>
      </c>
      <c r="F123" s="14">
        <v>2500</v>
      </c>
      <c r="G123" s="16" t="s">
        <v>165</v>
      </c>
    </row>
    <row r="124" spans="1:7" ht="22.5" x14ac:dyDescent="0.2">
      <c r="A124" s="69">
        <v>16</v>
      </c>
      <c r="B124" s="60" t="s">
        <v>189</v>
      </c>
      <c r="C124" s="60" t="s">
        <v>190</v>
      </c>
      <c r="D124" s="72">
        <v>23</v>
      </c>
      <c r="E124" s="73">
        <v>4500</v>
      </c>
      <c r="F124" s="14">
        <v>2300</v>
      </c>
      <c r="G124" s="16" t="s">
        <v>165</v>
      </c>
    </row>
    <row r="125" spans="1:7" ht="22.5" x14ac:dyDescent="0.2">
      <c r="A125" s="69">
        <v>17</v>
      </c>
      <c r="B125" s="80" t="s">
        <v>51</v>
      </c>
      <c r="C125" s="60" t="s">
        <v>191</v>
      </c>
      <c r="D125" s="72">
        <v>22</v>
      </c>
      <c r="E125" s="73">
        <v>2000</v>
      </c>
      <c r="F125" s="14">
        <v>2000</v>
      </c>
      <c r="G125" s="16" t="s">
        <v>165</v>
      </c>
    </row>
    <row r="126" spans="1:7" ht="22.5" x14ac:dyDescent="0.2">
      <c r="A126" s="69">
        <v>18</v>
      </c>
      <c r="B126" s="58" t="s">
        <v>192</v>
      </c>
      <c r="C126" s="60" t="s">
        <v>193</v>
      </c>
      <c r="D126" s="72">
        <v>18</v>
      </c>
      <c r="E126" s="73">
        <v>2361</v>
      </c>
      <c r="F126" s="14">
        <v>1800</v>
      </c>
      <c r="G126" s="16" t="s">
        <v>165</v>
      </c>
    </row>
    <row r="127" spans="1:7" ht="22.5" x14ac:dyDescent="0.2">
      <c r="A127" s="69">
        <v>19</v>
      </c>
      <c r="B127" s="58" t="s">
        <v>194</v>
      </c>
      <c r="C127" s="60" t="s">
        <v>195</v>
      </c>
      <c r="D127" s="72">
        <v>18</v>
      </c>
      <c r="E127" s="73">
        <v>18900</v>
      </c>
      <c r="F127" s="14">
        <v>1800</v>
      </c>
      <c r="G127" s="16" t="s">
        <v>165</v>
      </c>
    </row>
    <row r="128" spans="1:7" ht="22.5" x14ac:dyDescent="0.2">
      <c r="A128" s="69">
        <v>20</v>
      </c>
      <c r="B128" s="58" t="s">
        <v>196</v>
      </c>
      <c r="C128" s="60" t="s">
        <v>197</v>
      </c>
      <c r="D128" s="72">
        <v>16</v>
      </c>
      <c r="E128" s="73">
        <v>4500</v>
      </c>
      <c r="F128" s="14">
        <v>1600</v>
      </c>
      <c r="G128" s="16" t="s">
        <v>165</v>
      </c>
    </row>
    <row r="129" spans="1:8" ht="22.5" x14ac:dyDescent="0.2">
      <c r="A129" s="69">
        <v>21</v>
      </c>
      <c r="B129" s="58" t="s">
        <v>75</v>
      </c>
      <c r="C129" s="60" t="s">
        <v>198</v>
      </c>
      <c r="D129" s="72">
        <v>13</v>
      </c>
      <c r="E129" s="73">
        <v>2917</v>
      </c>
      <c r="F129" s="14">
        <v>1300</v>
      </c>
      <c r="G129" s="16" t="s">
        <v>165</v>
      </c>
    </row>
    <row r="130" spans="1:8" ht="22.5" x14ac:dyDescent="0.2">
      <c r="A130" s="69">
        <v>22</v>
      </c>
      <c r="B130" s="58" t="s">
        <v>199</v>
      </c>
      <c r="C130" s="60" t="s">
        <v>200</v>
      </c>
      <c r="D130" s="72">
        <v>13</v>
      </c>
      <c r="E130" s="73">
        <v>1400</v>
      </c>
      <c r="F130" s="14">
        <v>1300</v>
      </c>
      <c r="G130" s="16" t="s">
        <v>165</v>
      </c>
    </row>
    <row r="131" spans="1:8" ht="22.5" x14ac:dyDescent="0.2">
      <c r="A131" s="69">
        <v>23</v>
      </c>
      <c r="B131" s="58" t="s">
        <v>201</v>
      </c>
      <c r="C131" s="60" t="s">
        <v>202</v>
      </c>
      <c r="D131" s="72">
        <v>10</v>
      </c>
      <c r="E131" s="73">
        <v>2700</v>
      </c>
      <c r="F131" s="14">
        <v>1000</v>
      </c>
      <c r="G131" s="16" t="s">
        <v>165</v>
      </c>
    </row>
    <row r="132" spans="1:8" ht="22.5" x14ac:dyDescent="0.2">
      <c r="A132" s="69">
        <v>24</v>
      </c>
      <c r="B132" s="58" t="s">
        <v>203</v>
      </c>
      <c r="C132" s="60" t="s">
        <v>204</v>
      </c>
      <c r="D132" s="72">
        <v>10</v>
      </c>
      <c r="E132" s="73">
        <v>6000</v>
      </c>
      <c r="F132" s="14">
        <v>1000</v>
      </c>
      <c r="G132" s="16" t="s">
        <v>165</v>
      </c>
    </row>
    <row r="133" spans="1:8" ht="22.5" x14ac:dyDescent="0.2">
      <c r="A133" s="69">
        <v>25</v>
      </c>
      <c r="B133" s="58" t="s">
        <v>69</v>
      </c>
      <c r="C133" s="60" t="s">
        <v>205</v>
      </c>
      <c r="D133" s="72">
        <v>10</v>
      </c>
      <c r="E133" s="73">
        <v>5000</v>
      </c>
      <c r="F133" s="14">
        <v>1000</v>
      </c>
      <c r="G133" s="16" t="s">
        <v>165</v>
      </c>
    </row>
    <row r="134" spans="1:8" ht="22.5" x14ac:dyDescent="0.2">
      <c r="A134" s="69">
        <v>26</v>
      </c>
      <c r="B134" s="58" t="s">
        <v>143</v>
      </c>
      <c r="C134" s="60" t="s">
        <v>206</v>
      </c>
      <c r="D134" s="72">
        <v>10</v>
      </c>
      <c r="E134" s="73">
        <v>2020</v>
      </c>
      <c r="F134" s="14">
        <v>1000</v>
      </c>
      <c r="G134" s="16" t="s">
        <v>165</v>
      </c>
    </row>
    <row r="135" spans="1:8" ht="22.5" x14ac:dyDescent="0.2">
      <c r="A135" s="69">
        <v>27</v>
      </c>
      <c r="B135" s="81" t="s">
        <v>207</v>
      </c>
      <c r="C135" s="62" t="s">
        <v>208</v>
      </c>
      <c r="D135" s="72">
        <v>10</v>
      </c>
      <c r="E135" s="73">
        <v>2020</v>
      </c>
      <c r="F135" s="14">
        <v>1000</v>
      </c>
      <c r="G135" s="16" t="s">
        <v>165</v>
      </c>
    </row>
    <row r="136" spans="1:8" ht="22.5" x14ac:dyDescent="0.2">
      <c r="A136" s="69">
        <v>28</v>
      </c>
      <c r="B136" s="58" t="s">
        <v>209</v>
      </c>
      <c r="C136" s="60" t="s">
        <v>210</v>
      </c>
      <c r="D136" s="72">
        <v>7</v>
      </c>
      <c r="E136" s="73">
        <v>4260</v>
      </c>
      <c r="F136" s="14">
        <v>700</v>
      </c>
      <c r="G136" s="16" t="s">
        <v>165</v>
      </c>
    </row>
    <row r="137" spans="1:8" x14ac:dyDescent="0.2">
      <c r="A137" s="6"/>
      <c r="B137" s="23" t="s">
        <v>31</v>
      </c>
      <c r="C137" s="23"/>
      <c r="D137" s="25"/>
      <c r="E137" s="27">
        <f>SUM(E109:E136)</f>
        <v>148486.70000000001</v>
      </c>
      <c r="F137" s="27">
        <f>SUM(F109:F136)</f>
        <v>61300</v>
      </c>
      <c r="G137" s="24"/>
    </row>
    <row r="138" spans="1:8" x14ac:dyDescent="0.2">
      <c r="A138" s="52"/>
      <c r="B138" s="53"/>
      <c r="C138" s="53"/>
      <c r="D138" s="54"/>
      <c r="E138" s="55"/>
      <c r="F138" s="56"/>
    </row>
    <row r="139" spans="1:8" ht="11.25" customHeight="1" x14ac:dyDescent="0.2">
      <c r="A139" s="68" t="s">
        <v>211</v>
      </c>
      <c r="B139" s="68"/>
      <c r="C139" s="68"/>
      <c r="D139" s="68"/>
      <c r="E139" s="68"/>
      <c r="F139" s="68"/>
      <c r="G139" s="68"/>
    </row>
    <row r="140" spans="1:8" ht="112.5" customHeight="1" x14ac:dyDescent="0.2">
      <c r="A140" s="72" t="s">
        <v>3</v>
      </c>
      <c r="B140" s="82" t="s">
        <v>212</v>
      </c>
      <c r="C140" s="82" t="s">
        <v>5</v>
      </c>
      <c r="D140" s="71" t="s">
        <v>6</v>
      </c>
      <c r="E140" s="9" t="s">
        <v>7</v>
      </c>
      <c r="F140" s="9" t="s">
        <v>8</v>
      </c>
      <c r="G140" s="6" t="s">
        <v>9</v>
      </c>
    </row>
    <row r="141" spans="1:8" ht="24" customHeight="1" x14ac:dyDescent="0.2">
      <c r="A141" s="69">
        <v>1</v>
      </c>
      <c r="B141" s="61" t="s">
        <v>213</v>
      </c>
      <c r="C141" s="83" t="s">
        <v>214</v>
      </c>
      <c r="D141" s="63">
        <v>10</v>
      </c>
      <c r="E141" s="14">
        <v>74000</v>
      </c>
      <c r="F141" s="14">
        <v>20000</v>
      </c>
      <c r="G141" s="16" t="s">
        <v>215</v>
      </c>
    </row>
    <row r="142" spans="1:8" ht="26.25" customHeight="1" x14ac:dyDescent="0.2">
      <c r="A142" s="77">
        <v>2</v>
      </c>
      <c r="B142" s="58" t="s">
        <v>216</v>
      </c>
      <c r="C142" s="60" t="s">
        <v>217</v>
      </c>
      <c r="D142" s="84">
        <v>10</v>
      </c>
      <c r="E142" s="85">
        <v>28944</v>
      </c>
      <c r="F142" s="14">
        <v>8000</v>
      </c>
      <c r="G142" s="16" t="s">
        <v>215</v>
      </c>
    </row>
    <row r="143" spans="1:8" ht="24.75" customHeight="1" x14ac:dyDescent="0.2">
      <c r="A143" s="69">
        <v>3</v>
      </c>
      <c r="B143" s="60" t="s">
        <v>218</v>
      </c>
      <c r="C143" s="62" t="s">
        <v>219</v>
      </c>
      <c r="D143" s="63">
        <v>10</v>
      </c>
      <c r="E143" s="14">
        <v>16800</v>
      </c>
      <c r="F143" s="14">
        <v>8000</v>
      </c>
      <c r="G143" s="16" t="s">
        <v>215</v>
      </c>
    </row>
    <row r="144" spans="1:8" ht="24.75" customHeight="1" x14ac:dyDescent="0.2">
      <c r="A144" s="6"/>
      <c r="B144" s="86" t="s">
        <v>31</v>
      </c>
      <c r="C144" s="87"/>
      <c r="D144" s="63"/>
      <c r="E144" s="27">
        <f>SUM(E141:E143)</f>
        <v>119744</v>
      </c>
      <c r="F144" s="27">
        <f>SUM(F141:F143)</f>
        <v>36000</v>
      </c>
      <c r="G144" s="24"/>
      <c r="H144" s="88"/>
    </row>
    <row r="145" spans="1:8" ht="24.75" customHeight="1" x14ac:dyDescent="0.2">
      <c r="A145" s="52"/>
      <c r="B145" s="89" t="s">
        <v>220</v>
      </c>
      <c r="C145" s="90"/>
      <c r="D145" s="65"/>
      <c r="E145" s="56">
        <f>E144+E137+E105+E95+E69+E49+E31+E15+E61</f>
        <v>821123.87</v>
      </c>
      <c r="F145" s="56">
        <f>F144+F137+F105+F95+F69+F49+F31+F15+F61</f>
        <v>435715</v>
      </c>
      <c r="H145" s="88"/>
    </row>
    <row r="146" spans="1:8" ht="24.75" customHeight="1" x14ac:dyDescent="0.2">
      <c r="A146" s="52"/>
      <c r="B146" s="89"/>
      <c r="C146" s="90"/>
      <c r="D146" s="65"/>
      <c r="E146" s="56"/>
      <c r="F146" s="56"/>
      <c r="H146" s="88"/>
    </row>
    <row r="147" spans="1:8" ht="34.5" customHeight="1" x14ac:dyDescent="0.2">
      <c r="A147" s="52"/>
      <c r="B147" s="91" t="s">
        <v>221</v>
      </c>
      <c r="C147" s="91"/>
      <c r="D147" s="91"/>
      <c r="E147" s="91"/>
      <c r="F147" s="56"/>
      <c r="H147" s="88"/>
    </row>
    <row r="148" spans="1:8" ht="24" customHeight="1" x14ac:dyDescent="0.2">
      <c r="A148" s="92"/>
      <c r="B148" s="93"/>
      <c r="D148" s="94"/>
      <c r="E148" s="93"/>
    </row>
    <row r="149" spans="1:8" ht="23.25" customHeight="1" x14ac:dyDescent="0.2">
      <c r="A149" s="92"/>
      <c r="B149" s="93"/>
      <c r="D149" s="94"/>
      <c r="E149" s="93"/>
    </row>
    <row r="150" spans="1:8" ht="23.25" customHeight="1" x14ac:dyDescent="0.2">
      <c r="A150" s="92"/>
      <c r="B150" s="93"/>
      <c r="D150" s="94"/>
      <c r="E150" s="93"/>
    </row>
    <row r="151" spans="1:8" ht="21" customHeight="1" x14ac:dyDescent="0.2">
      <c r="A151" s="92"/>
      <c r="B151" s="93"/>
      <c r="D151" s="94"/>
      <c r="E151" s="93"/>
    </row>
    <row r="152" spans="1:8" ht="24" customHeight="1" x14ac:dyDescent="0.2">
      <c r="A152" s="92"/>
      <c r="B152" s="93"/>
      <c r="D152" s="94"/>
      <c r="E152" s="93"/>
    </row>
    <row r="153" spans="1:8" ht="23.25" customHeight="1" x14ac:dyDescent="0.2">
      <c r="A153" s="92"/>
      <c r="B153" s="93"/>
      <c r="D153" s="94"/>
      <c r="E153" s="93"/>
    </row>
    <row r="154" spans="1:8" ht="19.5" customHeight="1" x14ac:dyDescent="0.2">
      <c r="A154" s="92"/>
      <c r="B154" s="93"/>
      <c r="D154" s="94"/>
      <c r="E154" s="93"/>
    </row>
    <row r="155" spans="1:8" ht="21.75" customHeight="1" x14ac:dyDescent="0.2">
      <c r="A155" s="92"/>
      <c r="B155" s="93"/>
      <c r="D155" s="94"/>
      <c r="E155" s="93"/>
    </row>
    <row r="156" spans="1:8" ht="20.25" customHeight="1" x14ac:dyDescent="0.2">
      <c r="A156" s="92"/>
      <c r="B156" s="93"/>
      <c r="D156" s="94"/>
      <c r="E156" s="93"/>
    </row>
    <row r="157" spans="1:8" ht="22.5" customHeight="1" x14ac:dyDescent="0.2">
      <c r="A157" s="92"/>
      <c r="B157" s="93"/>
      <c r="D157" s="94"/>
      <c r="E157" s="93"/>
    </row>
  </sheetData>
  <mergeCells count="17">
    <mergeCell ref="A71:G71"/>
    <mergeCell ref="A96:G96"/>
    <mergeCell ref="A107:G107"/>
    <mergeCell ref="A139:G139"/>
    <mergeCell ref="B147:E147"/>
    <mergeCell ref="A33:G33"/>
    <mergeCell ref="A51:G51"/>
    <mergeCell ref="A52:G52"/>
    <mergeCell ref="A63:G63"/>
    <mergeCell ref="A64:G64"/>
    <mergeCell ref="A70:G70"/>
    <mergeCell ref="A1:G1"/>
    <mergeCell ref="A2:G2"/>
    <mergeCell ref="A3:G3"/>
    <mergeCell ref="A16:G16"/>
    <mergeCell ref="A17:G17"/>
    <mergeCell ref="A32:G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2020-12-09T12:11:17Z</dcterms:modified>
</cp:coreProperties>
</file>