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40" i="1" l="1"/>
  <c r="E140" i="1"/>
  <c r="F133" i="1"/>
  <c r="E133" i="1"/>
  <c r="F101" i="1"/>
  <c r="E101" i="1"/>
  <c r="E91" i="1"/>
  <c r="F86" i="1"/>
  <c r="F85" i="1"/>
  <c r="F76" i="1"/>
  <c r="F66" i="1"/>
  <c r="E66" i="1"/>
  <c r="F58" i="1"/>
  <c r="E58" i="1"/>
  <c r="E47" i="1"/>
  <c r="F36" i="1"/>
  <c r="F47" i="1" s="1"/>
  <c r="F30" i="1"/>
  <c r="E30" i="1"/>
  <c r="E15" i="1"/>
  <c r="F14" i="1"/>
  <c r="F13" i="1"/>
  <c r="F12" i="1"/>
  <c r="F11" i="1"/>
  <c r="F10" i="1"/>
  <c r="F9" i="1"/>
  <c r="F8" i="1"/>
  <c r="F7" i="1"/>
  <c r="F6" i="1"/>
  <c r="F5" i="1"/>
  <c r="F91" i="1" l="1"/>
  <c r="E141" i="1"/>
  <c r="F15" i="1"/>
  <c r="F141" i="1" l="1"/>
</calcChain>
</file>

<file path=xl/sharedStrings.xml><?xml version="1.0" encoding="utf-8"?>
<sst xmlns="http://schemas.openxmlformats.org/spreadsheetml/2006/main" count="396" uniqueCount="222">
  <si>
    <t>TABELARNI PREGLED IZVRŠENOG BODOVANJA ODABRANIH APLIKANATA I PRIJEDLOG IZBORA KORISNIKA SA UTVRĐENIM IZNOSIMA I NAMJENOM SREDSTAVA PO JAVNOM POZIVU ZA SUFINANSIRANJE PROGRAMA/PROJEKATA SPORTSKIH ORGANIZACIJA U OBLASTI TJELESNE KULTURE I SPORTA ZA 2020. GODINU</t>
  </si>
  <si>
    <t>1.VRHUNSKI SPORT</t>
  </si>
  <si>
    <t>1.1.POJEDINAČNI SPORTOVI</t>
  </si>
  <si>
    <t>RB</t>
  </si>
  <si>
    <t>NAZIV SPORTSKE ORGANIZACIJE</t>
  </si>
  <si>
    <t>NAZIV PROJEKTA</t>
  </si>
  <si>
    <t>ZBIR BODOVA</t>
  </si>
  <si>
    <t>IZNOS TRAŽENIH SREDSTAVA  PREMA BUDŽETU DOSTAVLJENOG PROJEKTA/PROGRAMA</t>
  </si>
  <si>
    <t>PRIJEDLOG IZNOSA SREDSTAVA ZA DODJELU</t>
  </si>
  <si>
    <t>Namjena</t>
  </si>
  <si>
    <t>Udruženje građana Atletski klub "Sloboda Tehnograd" Tuzla</t>
  </si>
  <si>
    <t>Programske aktivnosti kluba u 2020.godini</t>
  </si>
  <si>
    <t>Vrhunski sport (prema budžetu projekta/programa sportske organizacije)</t>
  </si>
  <si>
    <t xml:space="preserve">Klub borilačkih sportova "ORKKA" Lukavac </t>
  </si>
  <si>
    <t>Takmičarski ciklus KBS (ORKKA) 2020</t>
  </si>
  <si>
    <t>Klub borilačkih vještina "Flek Tom-Cat" Tuzla</t>
  </si>
  <si>
    <t>Transformacijski proces za vrhunske i kavlitetne takmičare</t>
  </si>
  <si>
    <t xml:space="preserve">Karate klub "DO" Tuzla </t>
  </si>
  <si>
    <r>
      <t xml:space="preserve">Sudjelovanje sportaša na zvaničnim </t>
    </r>
    <r>
      <rPr>
        <u/>
        <sz val="8"/>
        <color theme="1"/>
        <rFont val="Times New Roman"/>
        <family val="1"/>
      </rPr>
      <t>bodovnim,</t>
    </r>
    <r>
      <rPr>
        <sz val="8"/>
        <color theme="1"/>
        <rFont val="Times New Roman"/>
        <family val="1"/>
      </rPr>
      <t xml:space="preserve"> domaćim i međunarodnim takmičenjima </t>
    </r>
  </si>
  <si>
    <t>Sportsko ribolovno društvo "TUZLA" Tuzla</t>
  </si>
  <si>
    <t>Pripreme reprezentativaca Bosne i Hercegovine za Svjetsko prvenstvo u 2020. godini</t>
  </si>
  <si>
    <t>Atletski klub "Doboj Istok" Klokotnica</t>
  </si>
  <si>
    <t>Finansiranje takmičenja, trenažnog procesa, nabavka sportske opreme, ljekarska kontrola, vitaminizacija vrhunskih i kvalitetnih atletičara</t>
  </si>
  <si>
    <t xml:space="preserve">Klub borilačkih sportova Tuzla </t>
  </si>
  <si>
    <t xml:space="preserve">Nastupi na zvaničnim turnirima u okviru kluba i reprezentacije BiH </t>
  </si>
  <si>
    <t>Udruženje građana karate klub "Doboj-Istok" Doboj Istok</t>
  </si>
  <si>
    <t>Evropsko prvenstvo za ekipu karate kluba  "Doboj Istok"</t>
  </si>
  <si>
    <t>Klub borilačkih sportova "Golden Team" Kalesija</t>
  </si>
  <si>
    <t>Trenažni procesi i nastupi na svim nivoima takmičenja</t>
  </si>
  <si>
    <t>Udruženje- klub ritmičko- sportske gimnastike   „Sloboda</t>
  </si>
  <si>
    <t>Pripreme reprezentativki kluba za odlazak na Evropsko prvenstvo 2020.godine</t>
  </si>
  <si>
    <t>UKUPNO</t>
  </si>
  <si>
    <t>2.KVALITETNI SPORT</t>
  </si>
  <si>
    <t>2.1.KOLEKTIVNI SPORTOVI</t>
  </si>
  <si>
    <t>Udruženje građana Ženski košarkaški klub "RMU-Banovići"</t>
  </si>
  <si>
    <t>Takmičenje u prvenstvu Bosne i Hercegovine sezona 2020/21 i takmičenje WABA liga sezona 2020/21</t>
  </si>
  <si>
    <t>Kvalitetni sport (prema budžetu projekta/programa sportske organizacije)</t>
  </si>
  <si>
    <t>Omladinski košarkaški klub "Sloboda"</t>
  </si>
  <si>
    <t>Prvenstvo BiH u košarci</t>
  </si>
  <si>
    <t>Rukometni klub "Sloboda- Solana" Tuzla</t>
  </si>
  <si>
    <t>Takmičarska sezona 2020/2021</t>
  </si>
  <si>
    <t>Udruženje malonogometni klub "Kaskada"</t>
  </si>
  <si>
    <t xml:space="preserve">Premijer Futsal Liga </t>
  </si>
  <si>
    <t xml:space="preserve">Košarkaški klub "Jedinstvo-Dženex" Tuzla </t>
  </si>
  <si>
    <t xml:space="preserve">Prvenstvo BiH za žene </t>
  </si>
  <si>
    <t xml:space="preserve">Udruženje građana Malonogometni klub "Lukavac" Lukavac </t>
  </si>
  <si>
    <t>Sufinansiranje takmičenja u prvoj ligi FBiH u futsalu proljetni do 2019-2020 i jesenji dio 2020/2021</t>
  </si>
  <si>
    <t xml:space="preserve">Malonogometni klub "Banovići" Banovići </t>
  </si>
  <si>
    <t>Takmičenje u prvoj futsal ligi nogometnog saveza FBiH</t>
  </si>
  <si>
    <t>Udruženje "Košarkaški klub Živinice" Živinice</t>
  </si>
  <si>
    <t>A1. Košarkaško prvenstvo Federacije BiH</t>
  </si>
  <si>
    <t xml:space="preserve">Futsal klub "FC Bašigovci" Bašigovci </t>
  </si>
  <si>
    <t>Takmičenje u prvoj ligi Federacije BiH u futsalu</t>
  </si>
  <si>
    <t>Ženski odbojkaški klub "Bosna" Kalesija</t>
  </si>
  <si>
    <t>Takmičenje u sezoni 2020/2021 Super liga federacije "odbojka za žene"</t>
  </si>
  <si>
    <t>Futsal club "Lilium" Klokotnica</t>
  </si>
  <si>
    <t>"Futsal za sve"</t>
  </si>
  <si>
    <t>2.2.POJEDINAČNI SPORTOVI</t>
  </si>
  <si>
    <t>Karate klub "Pobjednik" Tuzla</t>
  </si>
  <si>
    <t>"Stvaranje kvalitetnih sportista"</t>
  </si>
  <si>
    <t>Pripreme za Premijer ligu Bosne i Hercegovine u 2020. godini - trenažni proces</t>
  </si>
  <si>
    <t xml:space="preserve">Klub borilačkih sportova "Seiken" Živinice </t>
  </si>
  <si>
    <t>"Nastupi na federalnim, državnim i međunarodnim takmičenjima"</t>
  </si>
  <si>
    <t>Karate klub "Bosna-Kalesija" Kalesija</t>
  </si>
  <si>
    <t>Redovne godišnje aktivnosti u okviru kalendara kantonalne lige - TK - federalnih i državnih prvenstava međunarodnih turnira svjetskog kupa Venecija i balkanskih prvenstava u okviru WKF kalendara</t>
  </si>
  <si>
    <t>Kuglaški klub "Sloboda" Tuzla</t>
  </si>
  <si>
    <t xml:space="preserve">Takmičenje u premijer ligi BiH u kuglanju </t>
  </si>
  <si>
    <t xml:space="preserve">Udruženje građana karate klub "1.mart" Srebrenik </t>
  </si>
  <si>
    <t xml:space="preserve">Program/projekat takmičenja u 2020.godini </t>
  </si>
  <si>
    <t>Karate klub "Sloboda" Tuzla</t>
  </si>
  <si>
    <t>Sufinansiranje reprezentativaca karate klub "Sloboda" Na zvaničnim međunarodnim takmičenjima i pripremnim turnirima za ta takmičenja</t>
  </si>
  <si>
    <t>Stonoteniski klub "SPIN" Doboj Istok</t>
  </si>
  <si>
    <t>Pripreme i učešće ekipa i pojedinaca STK SPIN u prvoj ligi BiH, KUP-u BiH, državnim, pojedinačnim i ekipnim prvenstvima u međunarodnim takmičenjima</t>
  </si>
  <si>
    <t>Karate klub "Gračanica-Gračanica" Gračanica</t>
  </si>
  <si>
    <t xml:space="preserve">Pripreme i učešće reprezentativki na zvaničnim međunarodnim i takmičenjima po kalendaru KS BiH KS FBiH </t>
  </si>
  <si>
    <t>Biciklistički klub "Zmaj od Bosne" Tuzla</t>
  </si>
  <si>
    <t>Rad i razvoj biciklističkog kluba "Zmaj od Bosne"</t>
  </si>
  <si>
    <t xml:space="preserve">Judo klub "Kodokan" iz Lukavca </t>
  </si>
  <si>
    <t>Nastupi na domaćim i međunarodnim takmičenjima</t>
  </si>
  <si>
    <t>Plesni studio „Dinna" Živinice</t>
  </si>
  <si>
    <t>Takmičenje plesnog studija Dinna Živinice u 2020. godini pod okriljem Plesnog saveza BiH</t>
  </si>
  <si>
    <t>Stonoteniski klub "Lukavac" Lukavac</t>
  </si>
  <si>
    <t>Razvoj i promocija stonog tenisa na području Tuzlanskog kantona</t>
  </si>
  <si>
    <t>3.SPORT LICA SA INVALIDITETOM</t>
  </si>
  <si>
    <t>3.1.KOLEKTIVNI SPORTOVI</t>
  </si>
  <si>
    <t>Košarkaški invalidski klub "Zmaj" Gradačac</t>
  </si>
  <si>
    <t>Sport lica sa invaliditetom I-takmičennje na nivou BiH: II-Međunarodna takmičenja,  III- Trenažni proces i odigravanje utakmica: IV- Rezervni dijelovi i oprema,V- Ostale potrebe</t>
  </si>
  <si>
    <t>Sport lica sa invaliditetom (prema budžetu projekta/programa sportske organizacije)</t>
  </si>
  <si>
    <t>Sportski klub invalida sjedeće odbojke  "Sinovi Bosne" Lukavac</t>
  </si>
  <si>
    <t>Takmičenje u premijer ligi BiH i kupu  sjedećoj odbojci</t>
  </si>
  <si>
    <t>Udruženje građana odbojkaški klub invalida "Drina" Sapna</t>
  </si>
  <si>
    <t>Takmičenje u Premijer ligi BiH u sjedećoj odbojci KUP-u u Sjedećoj odbojci</t>
  </si>
  <si>
    <t xml:space="preserve">Invalidski obojkaški klub "Tigar 119" Banovići </t>
  </si>
  <si>
    <t>Takmičenje u sjedećoj odbojci</t>
  </si>
  <si>
    <t>Odbojkaški klub invalida Kalesija</t>
  </si>
  <si>
    <t>Takmičenje u prvoj ligi BiH</t>
  </si>
  <si>
    <t>Savez sjedeće obojke Ratnih vojnih invalida i invalidnih lica TK</t>
  </si>
  <si>
    <t>KUP takmičenje TK za završnicu KUPA odbojke BiH</t>
  </si>
  <si>
    <t>3.2.POJEDINAČNI SPORTOVI</t>
  </si>
  <si>
    <t>Streljački invalidski klub "Tuzla" Tuzla</t>
  </si>
  <si>
    <t xml:space="preserve">Podrška uspjesima strilaca invalida Tuzle u 2020.godini </t>
  </si>
  <si>
    <t>Karate klub "Student" Tuzla</t>
  </si>
  <si>
    <t>Rad sa djecom sa smetnjama u razvoju</t>
  </si>
  <si>
    <t>"Streljački klub osoba sa invaliditetom" Živinice</t>
  </si>
  <si>
    <t>Sa invaliditetom kroz sport do novih uspjeha</t>
  </si>
  <si>
    <t>4.SPORT ZA SVE</t>
  </si>
  <si>
    <t>4.1.SPORTSKA REKREACIJA</t>
  </si>
  <si>
    <t>Regionalni košarkaški savez</t>
  </si>
  <si>
    <t>Liga mladih RKS Tuzla</t>
  </si>
  <si>
    <t>Sportska rekreacija  (prema budžetu projekta/programa sportske organizacije)</t>
  </si>
  <si>
    <t>Udruženje građana Ženski košarkaški klub "RMU Banovići"</t>
  </si>
  <si>
    <t>Organizacija takmičenja u Banovićima na nivou općine, kantona i države, -Omasovljenje škole košarke - Takmičenja sa velikim brojem učenika K121iz svih gradova BiH, -sportske manifestacije- turniri sa velikim značajem za općinu i sam Tuzlanski kanton, - organizacija sportskih kampova</t>
  </si>
  <si>
    <t>Centar za ples i rekreaciju Tuzla</t>
  </si>
  <si>
    <t>"Budi zdrav, pleši i ti "</t>
  </si>
  <si>
    <t>Trenažni ciklus škole karatea KBS (ORKKA 2020)</t>
  </si>
  <si>
    <t>Škola sporta "Colibri" Živinice</t>
  </si>
  <si>
    <t>Dvoranski malonogometi turnir za najmlađe "Zima 2020 ne smeta fudbalu"</t>
  </si>
  <si>
    <t>Nogometni klub "Rainci" Rainci Gornji</t>
  </si>
  <si>
    <t xml:space="preserve">Kantonalna liga NS TK-a </t>
  </si>
  <si>
    <t xml:space="preserve">Košarkaški klub "Kladanj-72" Kladanj </t>
  </si>
  <si>
    <t>Košarka u doba korone  sezoa 2020/2021</t>
  </si>
  <si>
    <t xml:space="preserve">Udruženje građana planinarsko sportsko društvo "Poštar" iz Tuzle </t>
  </si>
  <si>
    <t>"Sport za sve uzraste kroz tjelesne- portske aktivnosti na planinama"</t>
  </si>
  <si>
    <t>Kung Fu Wu Shu klub"Pesnica od Bosne " Gradačac</t>
  </si>
  <si>
    <t>"Omogućavanje nastupa na takmičenjima"</t>
  </si>
  <si>
    <t>Škola rukometa "Sloboda"</t>
  </si>
  <si>
    <t xml:space="preserve">Općinski nogometni savez općine Banovići </t>
  </si>
  <si>
    <t>Svi u sport" Amaterska takmičenja u malom nogometu 2020</t>
  </si>
  <si>
    <t>Karate za buduće generacije</t>
  </si>
  <si>
    <t>Kung Fu Wu Shu klub "Tigar" Teočak</t>
  </si>
  <si>
    <t>Organizovanim sportskim aktivnostima do boljeg psihofizičkog zdravlja mladih</t>
  </si>
  <si>
    <t xml:space="preserve">Udruženje građana nogometni klub "Mladost- Brijesnica" </t>
  </si>
  <si>
    <t>Nogometni turnir za namjlađe Brijesnica 2020 "Volim fudbal"</t>
  </si>
  <si>
    <t>Košarkaški klub "Gradina" Srebrenik Srebrenik</t>
  </si>
  <si>
    <t>Razvoj omladinskog pogona KK (Gradina) Srebrenik za sezonu 2020/2021</t>
  </si>
  <si>
    <t>Omladinski fudbalski klub Gradina</t>
  </si>
  <si>
    <t xml:space="preserve">Program- projekat redovne djelatnosti i kvalitetne lige MS za juniore i kadete </t>
  </si>
  <si>
    <t>Košarkaški klub "Dragons" Tuzla</t>
  </si>
  <si>
    <t xml:space="preserve">Košarka za sve </t>
  </si>
  <si>
    <t xml:space="preserve">Fudbalski klub "Mladost" Solina </t>
  </si>
  <si>
    <t>Sportom do zdravlja i sretnije budućnosti</t>
  </si>
  <si>
    <t xml:space="preserve">Rukometni klub "Indeks" </t>
  </si>
  <si>
    <t>Rukometni turnir za najmlađe "I ja igram rukomet, Doboj Istok 2020"</t>
  </si>
  <si>
    <t>Ženski odbojkaški klub "Jedinstvo" Tuzla</t>
  </si>
  <si>
    <t xml:space="preserve">Igranje sa odbojkaškom loptom u rukama </t>
  </si>
  <si>
    <t xml:space="preserve">Savez udruženja građana sportskih klubova općine Banovići </t>
  </si>
  <si>
    <t>Sportom protiv narkomanije</t>
  </si>
  <si>
    <t>4.2.SPORTSKI ODGOJ I OBRAZOVANJE</t>
  </si>
  <si>
    <t>Udruženje "Škola sporta Silver Kings" Srebrenik</t>
  </si>
  <si>
    <t xml:space="preserve">10 godina ponosa </t>
  </si>
  <si>
    <t>Sportski odgoj i obrazovanje  (prema budžetu projekta/programa sportske organizacije)</t>
  </si>
  <si>
    <t>Ski klub "Lukavac" Lukavac</t>
  </si>
  <si>
    <t>"Naučite skijati- svi na snijeg"</t>
  </si>
  <si>
    <t>Školsko sportsko društvo općine Banovići</t>
  </si>
  <si>
    <t>Liga Osnovnih škola u odbojci, košarci, nogoetu i šahu</t>
  </si>
  <si>
    <t>Udruženje za očuvanje i unaprjeđenje psihofizikog stanja čovjeka "Tjelesna kontrola" Tuzla</t>
  </si>
  <si>
    <t>Programski sadržaj fitnessa za osobe oštećenog vida</t>
  </si>
  <si>
    <t>Udruženje građana omladinski šahovski klub "Akademija Šampiona" Doboj Istok</t>
  </si>
  <si>
    <t>Ekipno školsko takmičnje u šahu za 2020.godinu Doboj Istok</t>
  </si>
  <si>
    <t>Udruženje građana sportski bilijar klub "Billy" Gračanica</t>
  </si>
  <si>
    <t>"Mala škola bilijara za djecu"</t>
  </si>
  <si>
    <t>Škola fudbala "Zmaj od bosne" Tuzla</t>
  </si>
  <si>
    <t>Fudbalsko obrazovanje najmlađe populacije</t>
  </si>
  <si>
    <t>4.3.SPORTSKE MANIFESTACIJE</t>
  </si>
  <si>
    <t>XXI TK-a Open (otvoreno prvenstvo TK u karateu) : VI Memorijalni turnir Fuad Hadžiavdić Fudo, Tuzla 29.02.2020.godine</t>
  </si>
  <si>
    <t>Sportske manifesatcije (prema budžetu projekta/programa sportske organizacije)</t>
  </si>
  <si>
    <t>Organizacija međunarodnog karate turnira "5 BiH VALENTINOVO 2020"</t>
  </si>
  <si>
    <t xml:space="preserve">Udruženje "Off road 4x4 Konjuh" Kladanj </t>
  </si>
  <si>
    <t>Takmičarska sezona i organizacija "Rally-a 2020"</t>
  </si>
  <si>
    <t>Organizacija takmičenja prema Kalendaru takmičenja AS BiH za 2020</t>
  </si>
  <si>
    <t xml:space="preserve">Futsal klub "Salines" Tuzla </t>
  </si>
  <si>
    <t>Refundacija troškova (2. "Međunarodni futsal turnir" (Salines kup))</t>
  </si>
  <si>
    <t>Bokserski klub "Sloboda" Tuzla</t>
  </si>
  <si>
    <t xml:space="preserve">Rudarski gong 2020 </t>
  </si>
  <si>
    <t>Fudbalski klub "DSK Devetak" Lukavac</t>
  </si>
  <si>
    <t>27. Memorijalni turnir ( Braća Babić) Devetak</t>
  </si>
  <si>
    <t>4. Karate Kup "Tuzlanski pobjednik 2020"</t>
  </si>
  <si>
    <t>25. tradicionalni memorijalni turnir u sjedećoj odbojci "Memorijal Ermin Ibraković 2020"</t>
  </si>
  <si>
    <t>Udruženje- klub ritmičko- sportske gimnastike „Sloboda“ Tuzla</t>
  </si>
  <si>
    <t>Organizacija 9.turnira u ritmičkoj gimnastici "Salins Cup - Tuzla 2020"</t>
  </si>
  <si>
    <t xml:space="preserve">Džudo klub "Lukavac" Lukavac </t>
  </si>
  <si>
    <t xml:space="preserve">Državno prvenstvo u Džudou za juniore, juniorke starije dječake i djevojčice </t>
  </si>
  <si>
    <t>Tradicionalni košarkaški turnir "Silver Ball 2020"</t>
  </si>
  <si>
    <t>Streljački klub "Centar" Gradačac</t>
  </si>
  <si>
    <t xml:space="preserve">Turnir u streljaštvu "Sport Za Sve" </t>
  </si>
  <si>
    <t xml:space="preserve">Nogometni klub "Rainci" Kalesija </t>
  </si>
  <si>
    <t>Nogometni omladinski kamp Rainci</t>
  </si>
  <si>
    <t xml:space="preserve">Fudbalski klub "BSK Bokavići" </t>
  </si>
  <si>
    <t>Kup jezera modrac 2020</t>
  </si>
  <si>
    <t>Nogometni klub "Mramor Babice" Lukavac</t>
  </si>
  <si>
    <t>Odaberi nogomet Babice 2020</t>
  </si>
  <si>
    <t xml:space="preserve">Novogodišnji turnir u futsalu Živinice </t>
  </si>
  <si>
    <t>Sportski savez općine Srebrenik</t>
  </si>
  <si>
    <t>Izbor sportiste grada Srebrenika</t>
  </si>
  <si>
    <t xml:space="preserve">Sportski savez gluhih i nagluhih TK  </t>
  </si>
  <si>
    <t>Sportska manifestacija gluhih pod nazivom "Sportom protiv hendikepa", Tuzla - 12.12.2020. -19.12-2020.godine</t>
  </si>
  <si>
    <t xml:space="preserve">Udruženje nogometnih instruktora i sudija u Opštini Lukavac u Lukavcu </t>
  </si>
  <si>
    <t>JA SUDAC</t>
  </si>
  <si>
    <t>Međunarodna biciklistička trka "Tuzla 25. maj"</t>
  </si>
  <si>
    <t>Nogometni/fudbalski savez općine Srebrenik</t>
  </si>
  <si>
    <t>Omladinska nogometna liga- Kup NSO- e "Srebrenik 2020"</t>
  </si>
  <si>
    <t>Rukometni savez u Tuzlanskom kantonu</t>
  </si>
  <si>
    <t>Završni turnir lige mladih Tuzlanskog kantona</t>
  </si>
  <si>
    <t>Udruženje građana bokserski klub "Živinice"</t>
  </si>
  <si>
    <t>"Bokserske manifestacije u Živinicama- 2020"</t>
  </si>
  <si>
    <t>Kantonalno prvenstvo u karate "Tuzla 2020"</t>
  </si>
  <si>
    <t xml:space="preserve">Božićni i novogodišnji turnir TK </t>
  </si>
  <si>
    <t>Klub specijalnih sportova "Sunce" Tuzla</t>
  </si>
  <si>
    <t>Turnir TK u košarci</t>
  </si>
  <si>
    <t>Karate klub "Forma" Tuzla</t>
  </si>
  <si>
    <t xml:space="preserve">Organizacija otvorenog prvenstva Tuzle u karateu </t>
  </si>
  <si>
    <t>5.SPORTSKI OBJEKTI</t>
  </si>
  <si>
    <t>NAZIV JAVNE USTANOVE/PREDUZEĆA</t>
  </si>
  <si>
    <t>Javno predzeće Sportsko Kulturno Privredni centar "Mejdan d.o.o" Tuzla</t>
  </si>
  <si>
    <t>Pružanje usluga korištenja projekta na ime trenažnog procesa u oblasti sporta (velika i mala dvorana)</t>
  </si>
  <si>
    <t>Pružanje usluga korištenja objekata na ime trenažnog procesa u oblasti sporta</t>
  </si>
  <si>
    <t>Javna ustanova "Sportsko-kulturni centar" Banovići</t>
  </si>
  <si>
    <t>Obrazovanje i razvoj infrastrukture JUSKC Banovići / trenažni proces</t>
  </si>
  <si>
    <t xml:space="preserve">Javna ustanova Centar za kulturu Lukavac </t>
  </si>
  <si>
    <t>Pružanje usluga objekta na ime trenažnog procesa u oblasti sporta</t>
  </si>
  <si>
    <t>UKUPNO SPORT</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</si>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</sst>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8"/>
      <color theme="1"/>
      <name val="Times New Roman"/>
      <family val="1"/>
    </font>
    <font>
      <sz val="8"/>
      <color theme="1"/>
      <name val="Times New Roman"/>
      <family val="1"/>
    </font>
    <font>
      <u/>
      <sz val="8"/>
      <color theme="1"/>
      <name val="Times New Roman"/>
      <family val="1"/>
    </font>
    <font>
      <sz val="8"/>
      <name val="Times New Roman"/>
      <family val="1"/>
    </font>
    <font>
      <sz val="8"/>
      <color theme="1"/>
      <name val="Times New Roman"/>
      <family val="1"/>
      <charset val="238"/>
    </font>
    <font>
      <sz val="8"/>
      <name val="Times New Roman"/>
      <family val="1"/>
      <charset val="238"/>
    </font>
    <font>
      <b/>
      <sz val="8"/>
      <color theme="1"/>
      <name val="Times New Roman"/>
      <family val="1"/>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Border="1"/>
    <xf numFmtId="0" fontId="1" fillId="0" borderId="2"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textRotation="90"/>
    </xf>
    <xf numFmtId="4" fontId="1" fillId="0" borderId="2" xfId="0" applyNumberFormat="1" applyFont="1" applyBorder="1" applyAlignment="1">
      <alignment horizontal="center" textRotation="90" wrapText="1"/>
    </xf>
    <xf numFmtId="0" fontId="1" fillId="0" borderId="0" xfId="0" applyFont="1"/>
    <xf numFmtId="0" fontId="2" fillId="0" borderId="2" xfId="0" applyFont="1" applyBorder="1" applyAlignment="1">
      <alignment wrapText="1"/>
    </xf>
    <xf numFmtId="49" fontId="2" fillId="0" borderId="2" xfId="0" applyNumberFormat="1" applyFont="1" applyBorder="1" applyAlignment="1">
      <alignment wrapText="1"/>
    </xf>
    <xf numFmtId="1" fontId="1" fillId="0" borderId="2" xfId="0" applyNumberFormat="1" applyFont="1" applyBorder="1" applyAlignment="1">
      <alignment horizontal="center" vertical="center"/>
    </xf>
    <xf numFmtId="4" fontId="1" fillId="0" borderId="2" xfId="0" applyNumberFormat="1" applyFont="1" applyBorder="1" applyAlignment="1">
      <alignment horizontal="right" vertical="center"/>
    </xf>
    <xf numFmtId="4" fontId="1" fillId="0" borderId="2" xfId="0" applyNumberFormat="1" applyFont="1" applyBorder="1" applyAlignment="1">
      <alignment vertical="center"/>
    </xf>
    <xf numFmtId="0" fontId="2" fillId="0" borderId="2" xfId="0" applyFont="1" applyBorder="1" applyAlignment="1">
      <alignment vertical="center" wrapText="1"/>
    </xf>
    <xf numFmtId="49" fontId="2" fillId="0" borderId="2" xfId="0" applyNumberFormat="1" applyFont="1" applyBorder="1" applyAlignment="1">
      <alignment horizontal="left" wrapText="1"/>
    </xf>
    <xf numFmtId="0" fontId="2" fillId="0" borderId="2" xfId="0" applyFont="1" applyBorder="1" applyAlignment="1">
      <alignment horizontal="left" wrapText="1"/>
    </xf>
    <xf numFmtId="49" fontId="2" fillId="0" borderId="2" xfId="0" applyNumberFormat="1" applyFont="1" applyFill="1" applyBorder="1" applyAlignment="1">
      <alignment wrapText="1"/>
    </xf>
    <xf numFmtId="0" fontId="2" fillId="0" borderId="0" xfId="0" applyFont="1" applyAlignment="1">
      <alignment wrapText="1"/>
    </xf>
    <xf numFmtId="0" fontId="2" fillId="0" borderId="0" xfId="0" applyFont="1" applyAlignment="1">
      <alignment horizontal="left" wrapText="1"/>
    </xf>
    <xf numFmtId="49" fontId="4" fillId="2" borderId="3" xfId="0" applyNumberFormat="1" applyFont="1" applyFill="1" applyBorder="1" applyAlignment="1">
      <alignment horizontal="left" wrapText="1"/>
    </xf>
    <xf numFmtId="0" fontId="1" fillId="0" borderId="2" xfId="0" applyFont="1" applyBorder="1"/>
    <xf numFmtId="0" fontId="2" fillId="0" borderId="2" xfId="0" applyFont="1" applyBorder="1"/>
    <xf numFmtId="0" fontId="1" fillId="0" borderId="2" xfId="0" applyFont="1" applyBorder="1" applyAlignment="1">
      <alignment horizontal="center" vertical="center"/>
    </xf>
    <xf numFmtId="4" fontId="1" fillId="0" borderId="2" xfId="0" applyNumberFormat="1" applyFont="1" applyBorder="1" applyAlignment="1">
      <alignment horizontal="right"/>
    </xf>
    <xf numFmtId="4" fontId="1" fillId="0" borderId="2" xfId="0" applyNumberFormat="1" applyFont="1" applyBorder="1"/>
    <xf numFmtId="0" fontId="1" fillId="0" borderId="2" xfId="0" applyFont="1" applyFill="1" applyBorder="1" applyAlignment="1">
      <alignment horizontal="center"/>
    </xf>
    <xf numFmtId="0" fontId="1" fillId="0" borderId="2" xfId="0" applyFont="1" applyFill="1" applyBorder="1" applyAlignment="1">
      <alignment horizontal="center" wrapText="1"/>
    </xf>
    <xf numFmtId="0" fontId="1" fillId="0" borderId="2" xfId="0" applyFont="1" applyFill="1" applyBorder="1" applyAlignment="1">
      <alignment horizontal="center" textRotation="90"/>
    </xf>
    <xf numFmtId="0" fontId="2" fillId="0" borderId="2" xfId="0" applyFont="1" applyFill="1" applyBorder="1" applyAlignment="1">
      <alignment horizontal="left" wrapText="1"/>
    </xf>
    <xf numFmtId="0" fontId="2" fillId="0" borderId="2" xfId="0" applyFont="1" applyFill="1" applyBorder="1" applyAlignment="1">
      <alignment wrapText="1"/>
    </xf>
    <xf numFmtId="0" fontId="1" fillId="0" borderId="2" xfId="0" applyFont="1" applyFill="1" applyBorder="1" applyAlignment="1">
      <alignment horizontal="center" vertical="center"/>
    </xf>
    <xf numFmtId="4" fontId="1" fillId="0" borderId="2" xfId="0" applyNumberFormat="1" applyFont="1" applyFill="1" applyBorder="1" applyAlignment="1">
      <alignment horizontal="right" vertical="center"/>
    </xf>
    <xf numFmtId="4" fontId="1" fillId="0" borderId="2" xfId="0" applyNumberFormat="1" applyFont="1" applyFill="1" applyBorder="1" applyAlignment="1">
      <alignment vertical="center"/>
    </xf>
    <xf numFmtId="0" fontId="2" fillId="0" borderId="0" xfId="0" applyFont="1" applyFill="1" applyAlignment="1">
      <alignment wrapText="1"/>
    </xf>
    <xf numFmtId="0" fontId="1" fillId="0" borderId="2" xfId="0" applyFont="1" applyFill="1" applyBorder="1" applyAlignment="1">
      <alignment horizontal="left" wrapText="1"/>
    </xf>
    <xf numFmtId="49" fontId="1" fillId="0" borderId="2" xfId="0" applyNumberFormat="1" applyFont="1" applyFill="1" applyBorder="1" applyAlignment="1">
      <alignment wrapText="1"/>
    </xf>
    <xf numFmtId="4" fontId="1" fillId="0" borderId="2" xfId="0" applyNumberFormat="1" applyFont="1" applyFill="1" applyBorder="1"/>
    <xf numFmtId="0" fontId="5" fillId="0" borderId="2" xfId="0" applyFont="1" applyFill="1" applyBorder="1" applyAlignment="1">
      <alignment horizontal="left" wrapText="1"/>
    </xf>
    <xf numFmtId="0" fontId="5" fillId="0" borderId="2" xfId="0" applyFont="1" applyFill="1" applyBorder="1" applyAlignment="1">
      <alignment wrapText="1"/>
    </xf>
    <xf numFmtId="0" fontId="2" fillId="0" borderId="2" xfId="0" applyFont="1" applyBorder="1" applyAlignment="1">
      <alignment horizontal="left" vertical="center" wrapText="1"/>
    </xf>
    <xf numFmtId="49" fontId="5" fillId="0" borderId="2" xfId="0" applyNumberFormat="1" applyFont="1" applyFill="1" applyBorder="1" applyAlignment="1">
      <alignment wrapText="1"/>
    </xf>
    <xf numFmtId="49" fontId="6" fillId="0" borderId="2"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0" fontId="6" fillId="0" borderId="2" xfId="0" applyFont="1" applyFill="1" applyBorder="1" applyAlignment="1">
      <alignment horizontal="left" wrapText="1"/>
    </xf>
    <xf numFmtId="49" fontId="6" fillId="0" borderId="3" xfId="0" applyNumberFormat="1" applyFont="1" applyFill="1" applyBorder="1" applyAlignment="1">
      <alignment horizontal="lef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4" fontId="1" fillId="0" borderId="0" xfId="0" applyNumberFormat="1" applyFont="1" applyBorder="1"/>
    <xf numFmtId="0" fontId="5" fillId="0" borderId="2" xfId="0" applyFont="1" applyBorder="1" applyAlignment="1">
      <alignment horizontal="left" wrapText="1"/>
    </xf>
    <xf numFmtId="0" fontId="5" fillId="2" borderId="2" xfId="0" applyFont="1" applyFill="1" applyBorder="1" applyAlignment="1">
      <alignment wrapText="1"/>
    </xf>
    <xf numFmtId="0" fontId="5" fillId="0" borderId="2" xfId="0" applyFont="1" applyBorder="1" applyAlignment="1">
      <alignment wrapText="1"/>
    </xf>
    <xf numFmtId="49" fontId="5" fillId="0" borderId="2" xfId="0" applyNumberFormat="1" applyFont="1" applyBorder="1" applyAlignment="1">
      <alignment horizontal="left" wrapText="1"/>
    </xf>
    <xf numFmtId="49" fontId="5" fillId="0" borderId="2" xfId="0" applyNumberFormat="1" applyFont="1" applyBorder="1" applyAlignment="1">
      <alignment wrapText="1"/>
    </xf>
    <xf numFmtId="0" fontId="1" fillId="0" borderId="2" xfId="0" applyFont="1" applyBorder="1" applyAlignment="1">
      <alignment vertical="center"/>
    </xf>
    <xf numFmtId="0" fontId="1" fillId="0" borderId="0" xfId="0" applyFont="1" applyFill="1" applyBorder="1" applyAlignment="1">
      <alignment horizontal="center"/>
    </xf>
    <xf numFmtId="0" fontId="1" fillId="0" borderId="0" xfId="0" applyFont="1" applyBorder="1" applyAlignment="1">
      <alignment vertical="center"/>
    </xf>
    <xf numFmtId="0" fontId="2" fillId="0" borderId="2"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textRotation="90"/>
    </xf>
    <xf numFmtId="0" fontId="7" fillId="0" borderId="2" xfId="0" applyFont="1" applyBorder="1" applyAlignment="1">
      <alignment horizontal="center" vertical="center"/>
    </xf>
    <xf numFmtId="4" fontId="7" fillId="0" borderId="2" xfId="0" applyNumberFormat="1" applyFont="1" applyBorder="1" applyAlignment="1">
      <alignment horizontal="right" vertical="center"/>
    </xf>
    <xf numFmtId="49" fontId="6" fillId="2" borderId="3" xfId="0" applyNumberFormat="1" applyFont="1" applyFill="1" applyBorder="1" applyAlignment="1">
      <alignment horizontal="left" wrapText="1"/>
    </xf>
    <xf numFmtId="0" fontId="5" fillId="0" borderId="0" xfId="0" applyFont="1" applyAlignment="1">
      <alignment wrapText="1"/>
    </xf>
    <xf numFmtId="0" fontId="7" fillId="0" borderId="6" xfId="0" applyFont="1" applyBorder="1" applyAlignment="1">
      <alignment horizontal="center"/>
    </xf>
    <xf numFmtId="0" fontId="7" fillId="0" borderId="2" xfId="0" applyFont="1" applyBorder="1" applyAlignment="1">
      <alignment horizontal="center" textRotation="90" wrapText="1"/>
    </xf>
    <xf numFmtId="0" fontId="5" fillId="0" borderId="0" xfId="0" applyFont="1" applyAlignment="1">
      <alignment horizontal="left" wrapText="1"/>
    </xf>
    <xf numFmtId="0" fontId="5" fillId="2" borderId="2" xfId="0" applyFont="1" applyFill="1" applyBorder="1" applyAlignment="1">
      <alignment horizontal="left" wrapText="1"/>
    </xf>
    <xf numFmtId="0" fontId="5" fillId="0" borderId="0" xfId="0" applyFont="1" applyAlignment="1">
      <alignment horizontal="justify"/>
    </xf>
    <xf numFmtId="0" fontId="7" fillId="0" borderId="2" xfId="0" applyFont="1" applyBorder="1" applyAlignment="1">
      <alignment horizontal="center" vertical="center" wrapText="1"/>
    </xf>
    <xf numFmtId="49" fontId="6" fillId="0" borderId="2" xfId="0" applyNumberFormat="1" applyFont="1" applyBorder="1" applyAlignment="1">
      <alignment wrapText="1"/>
    </xf>
    <xf numFmtId="0" fontId="1" fillId="0" borderId="6" xfId="0" applyFont="1" applyBorder="1" applyAlignment="1">
      <alignment vertical="center"/>
    </xf>
    <xf numFmtId="4" fontId="1" fillId="0" borderId="6" xfId="0" applyNumberFormat="1" applyFont="1" applyBorder="1" applyAlignment="1">
      <alignment horizontal="right" vertical="center"/>
    </xf>
    <xf numFmtId="0" fontId="1" fillId="0" borderId="2" xfId="0" applyFont="1" applyBorder="1" applyAlignment="1">
      <alignment wrapText="1"/>
    </xf>
    <xf numFmtId="49" fontId="1" fillId="0" borderId="2" xfId="0" applyNumberFormat="1" applyFont="1" applyBorder="1" applyAlignment="1">
      <alignment wrapText="1"/>
    </xf>
    <xf numFmtId="4" fontId="2" fillId="0" borderId="0" xfId="0" applyNumberFormat="1" applyFont="1"/>
    <xf numFmtId="0" fontId="1" fillId="0" borderId="0" xfId="0" applyFont="1" applyBorder="1" applyAlignment="1">
      <alignment wrapText="1"/>
    </xf>
    <xf numFmtId="49" fontId="1" fillId="0" borderId="0" xfId="0" applyNumberFormat="1" applyFont="1" applyBorder="1" applyAlignment="1">
      <alignment wrapText="1"/>
    </xf>
    <xf numFmtId="0" fontId="7" fillId="0" borderId="0" xfId="0" applyFont="1" applyAlignment="1">
      <alignment horizontal="center"/>
    </xf>
    <xf numFmtId="0" fontId="5" fillId="0" borderId="0" xfId="0"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4" fontId="1" fillId="0" borderId="0" xfId="0" applyNumberFormat="1" applyFont="1" applyAlignment="1">
      <alignment horizontal="center" vertic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1" fillId="0" borderId="0" xfId="0" applyFont="1" applyBorder="1" applyAlignment="1">
      <alignment horizontal="left" wrapText="1"/>
    </xf>
    <xf numFmtId="0" fontId="1" fillId="0" borderId="1" xfId="0" applyFont="1" applyFill="1" applyBorder="1" applyAlignment="1">
      <alignment horizontal="center"/>
    </xf>
    <xf numFmtId="0" fontId="1" fillId="0" borderId="0" xfId="0" applyFont="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wrapText="1"/>
    </xf>
    <xf numFmtId="0" fontId="1" fillId="0" borderId="4" xfId="0" applyFont="1" applyFill="1" applyBorder="1" applyAlignment="1">
      <alignment horizontal="center" vertical="center"/>
    </xf>
    <xf numFmtId="0" fontId="1" fillId="0" borderId="1" xfId="0" applyFont="1" applyFill="1" applyBorder="1" applyAlignment="1">
      <alignment horizontal="center" wrapText="1"/>
    </xf>
    <xf numFmtId="0" fontId="1" fillId="0" borderId="4"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3"/>
  <sheetViews>
    <sheetView tabSelected="1" workbookViewId="0">
      <selection activeCell="K18" sqref="K18"/>
    </sheetView>
  </sheetViews>
  <sheetFormatPr defaultRowHeight="11.25" x14ac:dyDescent="0.2"/>
  <cols>
    <col min="1" max="1" width="3.85546875" style="83" customWidth="1"/>
    <col min="2" max="2" width="30.85546875" style="1" customWidth="1"/>
    <col min="3" max="3" width="45.140625" style="1" customWidth="1"/>
    <col min="4" max="4" width="6.5703125" style="84" customWidth="1"/>
    <col min="5" max="5" width="13.28515625" style="85" customWidth="1"/>
    <col min="6" max="6" width="12.28515625" style="77" customWidth="1"/>
    <col min="7" max="7" width="31.5703125" style="1" customWidth="1"/>
    <col min="8" max="16384" width="9.140625" style="1"/>
  </cols>
  <sheetData>
    <row r="1" spans="1:7" ht="27" customHeight="1" x14ac:dyDescent="0.2">
      <c r="A1" s="94" t="s">
        <v>0</v>
      </c>
      <c r="B1" s="94"/>
      <c r="C1" s="94"/>
      <c r="D1" s="94"/>
      <c r="E1" s="94"/>
      <c r="F1" s="94"/>
      <c r="G1" s="94"/>
    </row>
    <row r="2" spans="1:7" ht="24.75" customHeight="1" x14ac:dyDescent="0.2">
      <c r="A2" s="90" t="s">
        <v>1</v>
      </c>
      <c r="B2" s="90"/>
      <c r="C2" s="90"/>
      <c r="D2" s="90"/>
      <c r="E2" s="90"/>
      <c r="F2" s="90"/>
      <c r="G2" s="90"/>
    </row>
    <row r="3" spans="1:7" s="2" customFormat="1" x14ac:dyDescent="0.2">
      <c r="A3" s="92" t="s">
        <v>2</v>
      </c>
      <c r="B3" s="92"/>
      <c r="C3" s="92"/>
      <c r="D3" s="92"/>
      <c r="E3" s="92"/>
      <c r="F3" s="92"/>
      <c r="G3" s="92"/>
    </row>
    <row r="4" spans="1:7" s="7" customFormat="1" ht="105" customHeight="1" x14ac:dyDescent="0.15">
      <c r="A4" s="3" t="s">
        <v>3</v>
      </c>
      <c r="B4" s="4" t="s">
        <v>4</v>
      </c>
      <c r="C4" s="4" t="s">
        <v>5</v>
      </c>
      <c r="D4" s="5" t="s">
        <v>6</v>
      </c>
      <c r="E4" s="6" t="s">
        <v>7</v>
      </c>
      <c r="F4" s="6" t="s">
        <v>8</v>
      </c>
      <c r="G4" s="3" t="s">
        <v>9</v>
      </c>
    </row>
    <row r="5" spans="1:7" ht="22.5" x14ac:dyDescent="0.2">
      <c r="A5" s="3">
        <v>1</v>
      </c>
      <c r="B5" s="8" t="s">
        <v>10</v>
      </c>
      <c r="C5" s="9" t="s">
        <v>11</v>
      </c>
      <c r="D5" s="10">
        <v>90</v>
      </c>
      <c r="E5" s="11">
        <v>20000</v>
      </c>
      <c r="F5" s="12">
        <f>3700+6000+2000</f>
        <v>11700</v>
      </c>
      <c r="G5" s="13" t="s">
        <v>12</v>
      </c>
    </row>
    <row r="6" spans="1:7" ht="22.5" x14ac:dyDescent="0.2">
      <c r="A6" s="3">
        <v>2</v>
      </c>
      <c r="B6" s="14" t="s">
        <v>13</v>
      </c>
      <c r="C6" s="9" t="s">
        <v>14</v>
      </c>
      <c r="D6" s="10">
        <v>81</v>
      </c>
      <c r="E6" s="11">
        <v>14000</v>
      </c>
      <c r="F6" s="12">
        <f>5400+3300+1300</f>
        <v>10000</v>
      </c>
      <c r="G6" s="13" t="s">
        <v>12</v>
      </c>
    </row>
    <row r="7" spans="1:7" ht="22.5" x14ac:dyDescent="0.2">
      <c r="A7" s="3">
        <v>3</v>
      </c>
      <c r="B7" s="15" t="s">
        <v>15</v>
      </c>
      <c r="C7" s="8" t="s">
        <v>16</v>
      </c>
      <c r="D7" s="10">
        <v>76</v>
      </c>
      <c r="E7" s="11">
        <v>9865.9699999999993</v>
      </c>
      <c r="F7" s="12">
        <f>5100+3100+1300</f>
        <v>9500</v>
      </c>
      <c r="G7" s="13" t="s">
        <v>12</v>
      </c>
    </row>
    <row r="8" spans="1:7" ht="22.5" x14ac:dyDescent="0.2">
      <c r="A8" s="3">
        <v>4</v>
      </c>
      <c r="B8" s="14" t="s">
        <v>17</v>
      </c>
      <c r="C8" s="16" t="s">
        <v>18</v>
      </c>
      <c r="D8" s="10">
        <v>72</v>
      </c>
      <c r="E8" s="11">
        <v>18303.45</v>
      </c>
      <c r="F8" s="12">
        <f>4800+2900+650+200</f>
        <v>8550</v>
      </c>
      <c r="G8" s="13" t="s">
        <v>12</v>
      </c>
    </row>
    <row r="9" spans="1:7" ht="22.5" x14ac:dyDescent="0.2">
      <c r="A9" s="3">
        <v>5</v>
      </c>
      <c r="B9" s="15" t="s">
        <v>19</v>
      </c>
      <c r="C9" s="8" t="s">
        <v>20</v>
      </c>
      <c r="D9" s="10">
        <v>72</v>
      </c>
      <c r="E9" s="11">
        <v>11000</v>
      </c>
      <c r="F9" s="12">
        <f>4800+2900</f>
        <v>7700</v>
      </c>
      <c r="G9" s="13" t="s">
        <v>12</v>
      </c>
    </row>
    <row r="10" spans="1:7" ht="33.75" x14ac:dyDescent="0.2">
      <c r="A10" s="3">
        <v>6</v>
      </c>
      <c r="B10" s="17" t="s">
        <v>21</v>
      </c>
      <c r="C10" s="8" t="s">
        <v>22</v>
      </c>
      <c r="D10" s="10">
        <v>70</v>
      </c>
      <c r="E10" s="11">
        <v>9300</v>
      </c>
      <c r="F10" s="12">
        <f>4700+2900</f>
        <v>7600</v>
      </c>
      <c r="G10" s="13" t="s">
        <v>12</v>
      </c>
    </row>
    <row r="11" spans="1:7" ht="22.5" x14ac:dyDescent="0.2">
      <c r="A11" s="3">
        <v>7</v>
      </c>
      <c r="B11" s="14" t="s">
        <v>23</v>
      </c>
      <c r="C11" s="9" t="s">
        <v>24</v>
      </c>
      <c r="D11" s="10">
        <v>70</v>
      </c>
      <c r="E11" s="11">
        <v>11600</v>
      </c>
      <c r="F11" s="12">
        <f>4700+2900+165+650</f>
        <v>8415</v>
      </c>
      <c r="G11" s="13" t="s">
        <v>12</v>
      </c>
    </row>
    <row r="12" spans="1:7" ht="22.5" x14ac:dyDescent="0.2">
      <c r="A12" s="3">
        <v>8</v>
      </c>
      <c r="B12" s="18" t="s">
        <v>25</v>
      </c>
      <c r="C12" s="8" t="s">
        <v>26</v>
      </c>
      <c r="D12" s="10">
        <v>55</v>
      </c>
      <c r="E12" s="11">
        <v>4000</v>
      </c>
      <c r="F12" s="12">
        <f>3700+300</f>
        <v>4000</v>
      </c>
      <c r="G12" s="13" t="s">
        <v>12</v>
      </c>
    </row>
    <row r="13" spans="1:7" ht="22.5" x14ac:dyDescent="0.2">
      <c r="A13" s="3">
        <v>9</v>
      </c>
      <c r="B13" s="19" t="s">
        <v>27</v>
      </c>
      <c r="C13" s="8" t="s">
        <v>28</v>
      </c>
      <c r="D13" s="10">
        <v>53</v>
      </c>
      <c r="E13" s="11">
        <v>10000</v>
      </c>
      <c r="F13" s="12">
        <f>3500+2200+150+3000-200</f>
        <v>8650</v>
      </c>
      <c r="G13" s="13" t="s">
        <v>12</v>
      </c>
    </row>
    <row r="14" spans="1:7" ht="22.5" x14ac:dyDescent="0.2">
      <c r="A14" s="3">
        <v>10</v>
      </c>
      <c r="B14" s="8" t="s">
        <v>29</v>
      </c>
      <c r="C14" s="9" t="s">
        <v>30</v>
      </c>
      <c r="D14" s="10">
        <v>43</v>
      </c>
      <c r="E14" s="11">
        <v>3200</v>
      </c>
      <c r="F14" s="12">
        <f>2800+400</f>
        <v>3200</v>
      </c>
      <c r="G14" s="13" t="s">
        <v>12</v>
      </c>
    </row>
    <row r="15" spans="1:7" x14ac:dyDescent="0.2">
      <c r="A15" s="3"/>
      <c r="B15" s="20" t="s">
        <v>31</v>
      </c>
      <c r="C15" s="21"/>
      <c r="D15" s="22"/>
      <c r="E15" s="23">
        <f>SUM(E5:E14)</f>
        <v>111269.42</v>
      </c>
      <c r="F15" s="24">
        <f>SUM(F5:F14)</f>
        <v>79315</v>
      </c>
      <c r="G15" s="21"/>
    </row>
    <row r="16" spans="1:7" x14ac:dyDescent="0.2">
      <c r="A16" s="95" t="s">
        <v>32</v>
      </c>
      <c r="B16" s="95"/>
      <c r="C16" s="95"/>
      <c r="D16" s="95"/>
      <c r="E16" s="95"/>
      <c r="F16" s="95"/>
      <c r="G16" s="95"/>
    </row>
    <row r="17" spans="1:7" ht="11.25" customHeight="1" x14ac:dyDescent="0.2">
      <c r="A17" s="96" t="s">
        <v>33</v>
      </c>
      <c r="B17" s="96"/>
      <c r="C17" s="96"/>
      <c r="D17" s="96"/>
      <c r="E17" s="96"/>
      <c r="F17" s="96"/>
      <c r="G17" s="96"/>
    </row>
    <row r="18" spans="1:7" ht="103.5" customHeight="1" x14ac:dyDescent="0.2">
      <c r="A18" s="25" t="s">
        <v>3</v>
      </c>
      <c r="B18" s="26" t="s">
        <v>4</v>
      </c>
      <c r="C18" s="26" t="s">
        <v>5</v>
      </c>
      <c r="D18" s="27" t="s">
        <v>6</v>
      </c>
      <c r="E18" s="6" t="s">
        <v>7</v>
      </c>
      <c r="F18" s="6" t="s">
        <v>8</v>
      </c>
      <c r="G18" s="3" t="s">
        <v>9</v>
      </c>
    </row>
    <row r="19" spans="1:7" ht="22.5" x14ac:dyDescent="0.2">
      <c r="A19" s="25">
        <v>1</v>
      </c>
      <c r="B19" s="28" t="s">
        <v>34</v>
      </c>
      <c r="C19" s="29" t="s">
        <v>35</v>
      </c>
      <c r="D19" s="30">
        <v>78</v>
      </c>
      <c r="E19" s="31">
        <v>15358</v>
      </c>
      <c r="F19" s="32">
        <v>15300</v>
      </c>
      <c r="G19" s="13" t="s">
        <v>36</v>
      </c>
    </row>
    <row r="20" spans="1:7" ht="22.5" x14ac:dyDescent="0.2">
      <c r="A20" s="25">
        <v>2</v>
      </c>
      <c r="B20" s="28" t="s">
        <v>37</v>
      </c>
      <c r="C20" s="33" t="s">
        <v>38</v>
      </c>
      <c r="D20" s="30">
        <v>68</v>
      </c>
      <c r="E20" s="31">
        <v>45000</v>
      </c>
      <c r="F20" s="32">
        <v>18500</v>
      </c>
      <c r="G20" s="13" t="s">
        <v>36</v>
      </c>
    </row>
    <row r="21" spans="1:7" ht="22.5" x14ac:dyDescent="0.2">
      <c r="A21" s="25">
        <v>3</v>
      </c>
      <c r="B21" s="29" t="s">
        <v>39</v>
      </c>
      <c r="C21" s="16" t="s">
        <v>40</v>
      </c>
      <c r="D21" s="30">
        <v>65</v>
      </c>
      <c r="E21" s="31">
        <v>25000</v>
      </c>
      <c r="F21" s="32">
        <v>17700</v>
      </c>
      <c r="G21" s="13" t="s">
        <v>36</v>
      </c>
    </row>
    <row r="22" spans="1:7" ht="22.5" x14ac:dyDescent="0.2">
      <c r="A22" s="25">
        <v>4</v>
      </c>
      <c r="B22" s="29" t="s">
        <v>41</v>
      </c>
      <c r="C22" s="16" t="s">
        <v>42</v>
      </c>
      <c r="D22" s="30">
        <v>52</v>
      </c>
      <c r="E22" s="31">
        <v>7500</v>
      </c>
      <c r="F22" s="32">
        <v>7500</v>
      </c>
      <c r="G22" s="13" t="s">
        <v>36</v>
      </c>
    </row>
    <row r="23" spans="1:7" ht="22.5" x14ac:dyDescent="0.2">
      <c r="A23" s="25">
        <v>5</v>
      </c>
      <c r="B23" s="28" t="s">
        <v>43</v>
      </c>
      <c r="C23" s="29" t="s">
        <v>44</v>
      </c>
      <c r="D23" s="30">
        <v>40</v>
      </c>
      <c r="E23" s="31">
        <v>23550</v>
      </c>
      <c r="F23" s="32">
        <v>10800</v>
      </c>
      <c r="G23" s="13" t="s">
        <v>36</v>
      </c>
    </row>
    <row r="24" spans="1:7" ht="22.5" x14ac:dyDescent="0.2">
      <c r="A24" s="25">
        <v>6</v>
      </c>
      <c r="B24" s="28" t="s">
        <v>45</v>
      </c>
      <c r="C24" s="29" t="s">
        <v>46</v>
      </c>
      <c r="D24" s="30">
        <v>36</v>
      </c>
      <c r="E24" s="31">
        <v>8270</v>
      </c>
      <c r="F24" s="32">
        <v>8200</v>
      </c>
      <c r="G24" s="13" t="s">
        <v>36</v>
      </c>
    </row>
    <row r="25" spans="1:7" ht="22.5" x14ac:dyDescent="0.2">
      <c r="A25" s="25">
        <v>7</v>
      </c>
      <c r="B25" s="28" t="s">
        <v>47</v>
      </c>
      <c r="C25" s="29" t="s">
        <v>48</v>
      </c>
      <c r="D25" s="30">
        <v>34</v>
      </c>
      <c r="E25" s="31">
        <v>3500</v>
      </c>
      <c r="F25" s="32">
        <v>3500</v>
      </c>
      <c r="G25" s="13" t="s">
        <v>36</v>
      </c>
    </row>
    <row r="26" spans="1:7" ht="22.5" x14ac:dyDescent="0.2">
      <c r="A26" s="25">
        <v>8</v>
      </c>
      <c r="B26" s="28" t="s">
        <v>49</v>
      </c>
      <c r="C26" s="29" t="s">
        <v>50</v>
      </c>
      <c r="D26" s="30">
        <v>32</v>
      </c>
      <c r="E26" s="31">
        <v>8000</v>
      </c>
      <c r="F26" s="32">
        <v>8000</v>
      </c>
      <c r="G26" s="13" t="s">
        <v>36</v>
      </c>
    </row>
    <row r="27" spans="1:7" ht="22.5" x14ac:dyDescent="0.2">
      <c r="A27" s="25">
        <v>9</v>
      </c>
      <c r="B27" s="28" t="s">
        <v>51</v>
      </c>
      <c r="C27" s="29" t="s">
        <v>52</v>
      </c>
      <c r="D27" s="30">
        <v>27</v>
      </c>
      <c r="E27" s="31">
        <v>4954</v>
      </c>
      <c r="F27" s="32">
        <v>2000</v>
      </c>
      <c r="G27" s="13" t="s">
        <v>36</v>
      </c>
    </row>
    <row r="28" spans="1:7" ht="22.5" x14ac:dyDescent="0.2">
      <c r="A28" s="25">
        <v>10</v>
      </c>
      <c r="B28" s="29" t="s">
        <v>53</v>
      </c>
      <c r="C28" s="29" t="s">
        <v>54</v>
      </c>
      <c r="D28" s="30">
        <v>25</v>
      </c>
      <c r="E28" s="31">
        <v>9850</v>
      </c>
      <c r="F28" s="32">
        <v>6800</v>
      </c>
      <c r="G28" s="13" t="s">
        <v>36</v>
      </c>
    </row>
    <row r="29" spans="1:7" ht="22.5" x14ac:dyDescent="0.2">
      <c r="A29" s="25">
        <v>11</v>
      </c>
      <c r="B29" s="28" t="s">
        <v>55</v>
      </c>
      <c r="C29" s="16" t="s">
        <v>56</v>
      </c>
      <c r="D29" s="30">
        <v>25</v>
      </c>
      <c r="E29" s="31">
        <v>3700</v>
      </c>
      <c r="F29" s="32">
        <v>3700</v>
      </c>
      <c r="G29" s="13" t="s">
        <v>36</v>
      </c>
    </row>
    <row r="30" spans="1:7" ht="13.5" customHeight="1" x14ac:dyDescent="0.2">
      <c r="A30" s="25"/>
      <c r="B30" s="34" t="s">
        <v>31</v>
      </c>
      <c r="C30" s="35"/>
      <c r="D30" s="30"/>
      <c r="E30" s="31">
        <f>SUM(E19:E29)</f>
        <v>154682</v>
      </c>
      <c r="F30" s="36">
        <f>SUM(F19:F29)</f>
        <v>102000</v>
      </c>
      <c r="G30" s="21"/>
    </row>
    <row r="31" spans="1:7" ht="17.25" customHeight="1" x14ac:dyDescent="0.2">
      <c r="A31" s="97" t="s">
        <v>32</v>
      </c>
      <c r="B31" s="97"/>
      <c r="C31" s="97"/>
      <c r="D31" s="97"/>
      <c r="E31" s="97"/>
      <c r="F31" s="97"/>
      <c r="G31" s="97"/>
    </row>
    <row r="32" spans="1:7" x14ac:dyDescent="0.2">
      <c r="A32" s="89" t="s">
        <v>57</v>
      </c>
      <c r="B32" s="89"/>
      <c r="C32" s="89"/>
      <c r="D32" s="89"/>
      <c r="E32" s="89"/>
      <c r="F32" s="89"/>
      <c r="G32" s="89"/>
    </row>
    <row r="33" spans="1:7" ht="108.75" customHeight="1" x14ac:dyDescent="0.2">
      <c r="A33" s="25" t="s">
        <v>3</v>
      </c>
      <c r="B33" s="26" t="s">
        <v>4</v>
      </c>
      <c r="C33" s="26" t="s">
        <v>5</v>
      </c>
      <c r="D33" s="27" t="s">
        <v>6</v>
      </c>
      <c r="E33" s="6" t="s">
        <v>7</v>
      </c>
      <c r="F33" s="6" t="s">
        <v>8</v>
      </c>
      <c r="G33" s="3" t="s">
        <v>9</v>
      </c>
    </row>
    <row r="34" spans="1:7" ht="22.5" x14ac:dyDescent="0.2">
      <c r="A34" s="25">
        <v>1</v>
      </c>
      <c r="B34" s="37" t="s">
        <v>58</v>
      </c>
      <c r="C34" s="38" t="s">
        <v>59</v>
      </c>
      <c r="D34" s="30">
        <v>82</v>
      </c>
      <c r="E34" s="31">
        <v>7500</v>
      </c>
      <c r="F34" s="32">
        <v>5500</v>
      </c>
      <c r="G34" s="39" t="s">
        <v>36</v>
      </c>
    </row>
    <row r="35" spans="1:7" ht="22.5" x14ac:dyDescent="0.2">
      <c r="A35" s="25">
        <v>2</v>
      </c>
      <c r="B35" s="37" t="s">
        <v>19</v>
      </c>
      <c r="C35" s="38" t="s">
        <v>60</v>
      </c>
      <c r="D35" s="30">
        <v>63</v>
      </c>
      <c r="E35" s="31">
        <v>8000</v>
      </c>
      <c r="F35" s="32">
        <v>4200</v>
      </c>
      <c r="G35" s="39" t="s">
        <v>36</v>
      </c>
    </row>
    <row r="36" spans="1:7" ht="22.5" x14ac:dyDescent="0.2">
      <c r="A36" s="25">
        <v>3</v>
      </c>
      <c r="B36" s="38" t="s">
        <v>61</v>
      </c>
      <c r="C36" s="40" t="s">
        <v>62</v>
      </c>
      <c r="D36" s="30">
        <v>53</v>
      </c>
      <c r="E36" s="31">
        <v>6111</v>
      </c>
      <c r="F36" s="32">
        <f>3500+500</f>
        <v>4000</v>
      </c>
      <c r="G36" s="39" t="s">
        <v>36</v>
      </c>
    </row>
    <row r="37" spans="1:7" ht="48" customHeight="1" x14ac:dyDescent="0.2">
      <c r="A37" s="25">
        <v>4</v>
      </c>
      <c r="B37" s="41" t="s">
        <v>63</v>
      </c>
      <c r="C37" s="16" t="s">
        <v>64</v>
      </c>
      <c r="D37" s="30">
        <v>50</v>
      </c>
      <c r="E37" s="31">
        <v>6000</v>
      </c>
      <c r="F37" s="32">
        <v>3300</v>
      </c>
      <c r="G37" s="39" t="s">
        <v>36</v>
      </c>
    </row>
    <row r="38" spans="1:7" ht="22.5" x14ac:dyDescent="0.2">
      <c r="A38" s="25">
        <v>5</v>
      </c>
      <c r="B38" s="37" t="s">
        <v>65</v>
      </c>
      <c r="C38" s="38" t="s">
        <v>66</v>
      </c>
      <c r="D38" s="30">
        <v>47</v>
      </c>
      <c r="E38" s="31">
        <v>6030</v>
      </c>
      <c r="F38" s="32">
        <v>3100</v>
      </c>
      <c r="G38" s="39" t="s">
        <v>36</v>
      </c>
    </row>
    <row r="39" spans="1:7" ht="22.5" x14ac:dyDescent="0.2">
      <c r="A39" s="25">
        <v>6</v>
      </c>
      <c r="B39" s="41" t="s">
        <v>67</v>
      </c>
      <c r="C39" s="16" t="s">
        <v>68</v>
      </c>
      <c r="D39" s="30">
        <v>43</v>
      </c>
      <c r="E39" s="31">
        <v>3490</v>
      </c>
      <c r="F39" s="32">
        <v>2800</v>
      </c>
      <c r="G39" s="39" t="s">
        <v>36</v>
      </c>
    </row>
    <row r="40" spans="1:7" ht="33.75" x14ac:dyDescent="0.2">
      <c r="A40" s="25">
        <v>7</v>
      </c>
      <c r="B40" s="28" t="s">
        <v>69</v>
      </c>
      <c r="C40" s="29" t="s">
        <v>70</v>
      </c>
      <c r="D40" s="30">
        <v>39</v>
      </c>
      <c r="E40" s="31">
        <v>4300</v>
      </c>
      <c r="F40" s="32">
        <v>2600</v>
      </c>
      <c r="G40" s="39" t="s">
        <v>36</v>
      </c>
    </row>
    <row r="41" spans="1:7" ht="36.75" customHeight="1" x14ac:dyDescent="0.2">
      <c r="A41" s="25">
        <v>8</v>
      </c>
      <c r="B41" s="29" t="s">
        <v>71</v>
      </c>
      <c r="C41" s="38" t="s">
        <v>72</v>
      </c>
      <c r="D41" s="30">
        <v>36</v>
      </c>
      <c r="E41" s="31">
        <v>2500</v>
      </c>
      <c r="F41" s="32">
        <v>2400</v>
      </c>
      <c r="G41" s="39" t="s">
        <v>36</v>
      </c>
    </row>
    <row r="42" spans="1:7" ht="22.5" x14ac:dyDescent="0.2">
      <c r="A42" s="25">
        <v>9</v>
      </c>
      <c r="B42" s="42" t="s">
        <v>73</v>
      </c>
      <c r="C42" s="29" t="s">
        <v>74</v>
      </c>
      <c r="D42" s="30">
        <v>35</v>
      </c>
      <c r="E42" s="31">
        <v>2500</v>
      </c>
      <c r="F42" s="32">
        <v>2300</v>
      </c>
      <c r="G42" s="39" t="s">
        <v>36</v>
      </c>
    </row>
    <row r="43" spans="1:7" ht="22.5" x14ac:dyDescent="0.2">
      <c r="A43" s="25">
        <v>10</v>
      </c>
      <c r="B43" s="28" t="s">
        <v>75</v>
      </c>
      <c r="C43" s="29" t="s">
        <v>76</v>
      </c>
      <c r="D43" s="30">
        <v>33</v>
      </c>
      <c r="E43" s="31">
        <v>7500</v>
      </c>
      <c r="F43" s="32">
        <v>2200</v>
      </c>
      <c r="G43" s="39" t="s">
        <v>36</v>
      </c>
    </row>
    <row r="44" spans="1:7" ht="22.5" x14ac:dyDescent="0.2">
      <c r="A44" s="25">
        <v>11</v>
      </c>
      <c r="B44" s="43" t="s">
        <v>77</v>
      </c>
      <c r="C44" s="29" t="s">
        <v>78</v>
      </c>
      <c r="D44" s="30">
        <v>33</v>
      </c>
      <c r="E44" s="31">
        <v>3000</v>
      </c>
      <c r="F44" s="32">
        <v>2200</v>
      </c>
      <c r="G44" s="39" t="s">
        <v>36</v>
      </c>
    </row>
    <row r="45" spans="1:7" ht="22.5" x14ac:dyDescent="0.2">
      <c r="A45" s="25">
        <v>12</v>
      </c>
      <c r="B45" s="38" t="s">
        <v>79</v>
      </c>
      <c r="C45" s="40" t="s">
        <v>80</v>
      </c>
      <c r="D45" s="30">
        <v>23</v>
      </c>
      <c r="E45" s="31">
        <v>3000</v>
      </c>
      <c r="F45" s="32">
        <v>1500</v>
      </c>
      <c r="G45" s="39" t="s">
        <v>36</v>
      </c>
    </row>
    <row r="46" spans="1:7" ht="22.5" x14ac:dyDescent="0.2">
      <c r="A46" s="25">
        <v>13</v>
      </c>
      <c r="B46" s="44" t="s">
        <v>81</v>
      </c>
      <c r="C46" s="38" t="s">
        <v>82</v>
      </c>
      <c r="D46" s="30">
        <v>21</v>
      </c>
      <c r="E46" s="31">
        <v>7100</v>
      </c>
      <c r="F46" s="32">
        <v>1400</v>
      </c>
      <c r="G46" s="39" t="s">
        <v>36</v>
      </c>
    </row>
    <row r="47" spans="1:7" x14ac:dyDescent="0.2">
      <c r="A47" s="3"/>
      <c r="B47" s="20" t="s">
        <v>31</v>
      </c>
      <c r="C47" s="20"/>
      <c r="D47" s="22"/>
      <c r="E47" s="24">
        <f>SUM(E34:E46)</f>
        <v>67031</v>
      </c>
      <c r="F47" s="24">
        <f>SUM(F34:F46)</f>
        <v>37500</v>
      </c>
      <c r="G47" s="21"/>
    </row>
    <row r="48" spans="1:7" ht="20.25" customHeight="1" x14ac:dyDescent="0.2">
      <c r="A48" s="45"/>
      <c r="B48" s="46"/>
      <c r="C48" s="46"/>
      <c r="D48" s="47"/>
      <c r="E48" s="48"/>
      <c r="F48" s="49"/>
    </row>
    <row r="49" spans="1:7" x14ac:dyDescent="0.2">
      <c r="A49" s="90" t="s">
        <v>83</v>
      </c>
      <c r="B49" s="90"/>
      <c r="C49" s="90"/>
      <c r="D49" s="90"/>
      <c r="E49" s="90"/>
      <c r="F49" s="90"/>
      <c r="G49" s="90"/>
    </row>
    <row r="50" spans="1:7" ht="11.25" customHeight="1" x14ac:dyDescent="0.2">
      <c r="A50" s="91" t="s">
        <v>84</v>
      </c>
      <c r="B50" s="91"/>
      <c r="C50" s="91"/>
      <c r="D50" s="91"/>
      <c r="E50" s="91"/>
      <c r="F50" s="91"/>
      <c r="G50" s="91"/>
    </row>
    <row r="51" spans="1:7" ht="112.5" customHeight="1" x14ac:dyDescent="0.2">
      <c r="A51" s="25" t="s">
        <v>3</v>
      </c>
      <c r="B51" s="4" t="s">
        <v>4</v>
      </c>
      <c r="C51" s="4" t="s">
        <v>5</v>
      </c>
      <c r="D51" s="5" t="s">
        <v>6</v>
      </c>
      <c r="E51" s="6" t="s">
        <v>7</v>
      </c>
      <c r="F51" s="6" t="s">
        <v>8</v>
      </c>
      <c r="G51" s="3" t="s">
        <v>9</v>
      </c>
    </row>
    <row r="52" spans="1:7" ht="33.75" x14ac:dyDescent="0.2">
      <c r="A52" s="25">
        <v>1</v>
      </c>
      <c r="B52" s="50" t="s">
        <v>85</v>
      </c>
      <c r="C52" s="51" t="s">
        <v>86</v>
      </c>
      <c r="D52" s="22">
        <v>79</v>
      </c>
      <c r="E52" s="11">
        <v>10000</v>
      </c>
      <c r="F52" s="11">
        <v>10000</v>
      </c>
      <c r="G52" s="13" t="s">
        <v>87</v>
      </c>
    </row>
    <row r="53" spans="1:7" ht="30" customHeight="1" x14ac:dyDescent="0.2">
      <c r="A53" s="25">
        <v>2</v>
      </c>
      <c r="B53" s="50" t="s">
        <v>88</v>
      </c>
      <c r="C53" s="52" t="s">
        <v>89</v>
      </c>
      <c r="D53" s="22">
        <v>67</v>
      </c>
      <c r="E53" s="11">
        <v>13000</v>
      </c>
      <c r="F53" s="11">
        <v>9700</v>
      </c>
      <c r="G53" s="13" t="s">
        <v>87</v>
      </c>
    </row>
    <row r="54" spans="1:7" ht="22.5" x14ac:dyDescent="0.2">
      <c r="A54" s="25">
        <v>3</v>
      </c>
      <c r="B54" s="50" t="s">
        <v>90</v>
      </c>
      <c r="C54" s="52" t="s">
        <v>91</v>
      </c>
      <c r="D54" s="22">
        <v>54</v>
      </c>
      <c r="E54" s="11">
        <v>7500</v>
      </c>
      <c r="F54" s="11">
        <v>7500</v>
      </c>
      <c r="G54" s="13" t="s">
        <v>87</v>
      </c>
    </row>
    <row r="55" spans="1:7" ht="22.5" x14ac:dyDescent="0.2">
      <c r="A55" s="25">
        <v>4</v>
      </c>
      <c r="B55" s="53" t="s">
        <v>92</v>
      </c>
      <c r="C55" s="54" t="s">
        <v>93</v>
      </c>
      <c r="D55" s="22">
        <v>39</v>
      </c>
      <c r="E55" s="11">
        <v>6500</v>
      </c>
      <c r="F55" s="11">
        <v>5600</v>
      </c>
      <c r="G55" s="13" t="s">
        <v>87</v>
      </c>
    </row>
    <row r="56" spans="1:7" ht="22.5" x14ac:dyDescent="0.2">
      <c r="A56" s="25">
        <v>5</v>
      </c>
      <c r="B56" s="50" t="s">
        <v>94</v>
      </c>
      <c r="C56" s="52" t="s">
        <v>95</v>
      </c>
      <c r="D56" s="22">
        <v>37</v>
      </c>
      <c r="E56" s="11">
        <v>12050</v>
      </c>
      <c r="F56" s="11">
        <v>5400</v>
      </c>
      <c r="G56" s="13" t="s">
        <v>87</v>
      </c>
    </row>
    <row r="57" spans="1:7" ht="34.5" customHeight="1" x14ac:dyDescent="0.2">
      <c r="A57" s="25">
        <v>6</v>
      </c>
      <c r="B57" s="53" t="s">
        <v>96</v>
      </c>
      <c r="C57" s="54" t="s">
        <v>97</v>
      </c>
      <c r="D57" s="22">
        <v>30</v>
      </c>
      <c r="E57" s="11">
        <v>5500</v>
      </c>
      <c r="F57" s="11">
        <v>4300</v>
      </c>
      <c r="G57" s="13" t="s">
        <v>87</v>
      </c>
    </row>
    <row r="58" spans="1:7" ht="21.75" customHeight="1" x14ac:dyDescent="0.2">
      <c r="A58" s="25"/>
      <c r="B58" s="20" t="s">
        <v>31</v>
      </c>
      <c r="C58" s="20"/>
      <c r="D58" s="55"/>
      <c r="E58" s="24">
        <f>SUM(E52:E57)</f>
        <v>54550</v>
      </c>
      <c r="F58" s="24">
        <f>SUM(F52:F57)</f>
        <v>42500</v>
      </c>
      <c r="G58" s="21"/>
    </row>
    <row r="59" spans="1:7" ht="14.25" customHeight="1" x14ac:dyDescent="0.2">
      <c r="A59" s="56"/>
      <c r="B59" s="46"/>
      <c r="C59" s="46"/>
      <c r="D59" s="57"/>
      <c r="E59" s="49"/>
      <c r="F59" s="49"/>
    </row>
    <row r="60" spans="1:7" ht="32.25" customHeight="1" x14ac:dyDescent="0.2">
      <c r="A60" s="90" t="s">
        <v>83</v>
      </c>
      <c r="B60" s="90"/>
      <c r="C60" s="90"/>
      <c r="D60" s="90"/>
      <c r="E60" s="90"/>
      <c r="F60" s="90"/>
      <c r="G60" s="90"/>
    </row>
    <row r="61" spans="1:7" ht="14.25" customHeight="1" x14ac:dyDescent="0.2">
      <c r="A61" s="92" t="s">
        <v>98</v>
      </c>
      <c r="B61" s="92"/>
      <c r="C61" s="92"/>
      <c r="D61" s="92"/>
      <c r="E61" s="92"/>
      <c r="F61" s="92"/>
      <c r="G61" s="92"/>
    </row>
    <row r="62" spans="1:7" ht="124.5" customHeight="1" x14ac:dyDescent="0.2">
      <c r="A62" s="25" t="s">
        <v>3</v>
      </c>
      <c r="B62" s="4" t="s">
        <v>4</v>
      </c>
      <c r="C62" s="4" t="s">
        <v>5</v>
      </c>
      <c r="D62" s="5" t="s">
        <v>6</v>
      </c>
      <c r="E62" s="6" t="s">
        <v>7</v>
      </c>
      <c r="F62" s="6" t="s">
        <v>8</v>
      </c>
      <c r="G62" s="3" t="s">
        <v>9</v>
      </c>
    </row>
    <row r="63" spans="1:7" ht="42" customHeight="1" x14ac:dyDescent="0.2">
      <c r="A63" s="25">
        <v>1</v>
      </c>
      <c r="B63" s="50" t="s">
        <v>99</v>
      </c>
      <c r="C63" s="52" t="s">
        <v>100</v>
      </c>
      <c r="D63" s="22">
        <v>51</v>
      </c>
      <c r="E63" s="11">
        <v>7000</v>
      </c>
      <c r="F63" s="11">
        <v>7000</v>
      </c>
      <c r="G63" s="13" t="s">
        <v>87</v>
      </c>
    </row>
    <row r="64" spans="1:7" ht="39" customHeight="1" x14ac:dyDescent="0.2">
      <c r="A64" s="25">
        <v>2</v>
      </c>
      <c r="B64" s="50" t="s">
        <v>101</v>
      </c>
      <c r="C64" s="52" t="s">
        <v>102</v>
      </c>
      <c r="D64" s="22">
        <v>47</v>
      </c>
      <c r="E64" s="11">
        <v>7300</v>
      </c>
      <c r="F64" s="11">
        <v>4600</v>
      </c>
      <c r="G64" s="13" t="s">
        <v>87</v>
      </c>
    </row>
    <row r="65" spans="1:7" ht="28.5" customHeight="1" x14ac:dyDescent="0.2">
      <c r="A65" s="25">
        <v>3</v>
      </c>
      <c r="B65" s="50" t="s">
        <v>103</v>
      </c>
      <c r="C65" s="52" t="s">
        <v>104</v>
      </c>
      <c r="D65" s="22">
        <v>42</v>
      </c>
      <c r="E65" s="11">
        <v>6000</v>
      </c>
      <c r="F65" s="11">
        <v>6000</v>
      </c>
      <c r="G65" s="13" t="s">
        <v>87</v>
      </c>
    </row>
    <row r="66" spans="1:7" ht="17.25" customHeight="1" x14ac:dyDescent="0.2">
      <c r="A66" s="58"/>
      <c r="B66" s="20" t="s">
        <v>31</v>
      </c>
      <c r="C66" s="20"/>
      <c r="D66" s="22"/>
      <c r="E66" s="11">
        <f>SUM(E63:E65)</f>
        <v>20300</v>
      </c>
      <c r="F66" s="12">
        <f>SUM(F63:F65)</f>
        <v>17600</v>
      </c>
      <c r="G66" s="21"/>
    </row>
    <row r="67" spans="1:7" ht="15.75" customHeight="1" x14ac:dyDescent="0.2">
      <c r="A67" s="93" t="s">
        <v>105</v>
      </c>
      <c r="B67" s="93"/>
      <c r="C67" s="93"/>
      <c r="D67" s="93"/>
      <c r="E67" s="93"/>
      <c r="F67" s="93"/>
      <c r="G67" s="93"/>
    </row>
    <row r="68" spans="1:7" ht="11.25" customHeight="1" x14ac:dyDescent="0.2">
      <c r="A68" s="86" t="s">
        <v>106</v>
      </c>
      <c r="B68" s="86"/>
      <c r="C68" s="86"/>
      <c r="D68" s="86"/>
      <c r="E68" s="86"/>
      <c r="F68" s="86"/>
      <c r="G68" s="86"/>
    </row>
    <row r="69" spans="1:7" ht="113.25" customHeight="1" x14ac:dyDescent="0.2">
      <c r="A69" s="59" t="s">
        <v>3</v>
      </c>
      <c r="B69" s="60" t="s">
        <v>4</v>
      </c>
      <c r="C69" s="60" t="s">
        <v>5</v>
      </c>
      <c r="D69" s="61" t="s">
        <v>6</v>
      </c>
      <c r="E69" s="6" t="s">
        <v>7</v>
      </c>
      <c r="F69" s="6" t="s">
        <v>8</v>
      </c>
      <c r="G69" s="3" t="s">
        <v>9</v>
      </c>
    </row>
    <row r="70" spans="1:7" ht="22.5" x14ac:dyDescent="0.2">
      <c r="A70" s="59">
        <v>1</v>
      </c>
      <c r="B70" s="52" t="s">
        <v>107</v>
      </c>
      <c r="C70" s="54" t="s">
        <v>108</v>
      </c>
      <c r="D70" s="62">
        <v>36</v>
      </c>
      <c r="E70" s="63">
        <v>8700</v>
      </c>
      <c r="F70" s="11">
        <v>3600</v>
      </c>
      <c r="G70" s="13" t="s">
        <v>109</v>
      </c>
    </row>
    <row r="71" spans="1:7" ht="56.25" x14ac:dyDescent="0.2">
      <c r="A71" s="59">
        <v>2</v>
      </c>
      <c r="B71" s="52" t="s">
        <v>110</v>
      </c>
      <c r="C71" s="54" t="s">
        <v>111</v>
      </c>
      <c r="D71" s="62">
        <v>30</v>
      </c>
      <c r="E71" s="63">
        <v>15000</v>
      </c>
      <c r="F71" s="11">
        <v>3000</v>
      </c>
      <c r="G71" s="13" t="s">
        <v>109</v>
      </c>
    </row>
    <row r="72" spans="1:7" ht="22.5" x14ac:dyDescent="0.2">
      <c r="A72" s="59">
        <v>3</v>
      </c>
      <c r="B72" s="52" t="s">
        <v>112</v>
      </c>
      <c r="C72" s="54" t="s">
        <v>113</v>
      </c>
      <c r="D72" s="62">
        <v>30</v>
      </c>
      <c r="E72" s="63">
        <v>3920</v>
      </c>
      <c r="F72" s="11">
        <v>3000</v>
      </c>
      <c r="G72" s="13" t="s">
        <v>109</v>
      </c>
    </row>
    <row r="73" spans="1:7" ht="22.5" x14ac:dyDescent="0.2">
      <c r="A73" s="59">
        <v>4</v>
      </c>
      <c r="B73" s="50" t="s">
        <v>13</v>
      </c>
      <c r="C73" s="52" t="s">
        <v>114</v>
      </c>
      <c r="D73" s="62">
        <v>28</v>
      </c>
      <c r="E73" s="63">
        <v>4300</v>
      </c>
      <c r="F73" s="11">
        <v>2800</v>
      </c>
      <c r="G73" s="13" t="s">
        <v>109</v>
      </c>
    </row>
    <row r="74" spans="1:7" ht="22.5" x14ac:dyDescent="0.2">
      <c r="A74" s="59">
        <v>5</v>
      </c>
      <c r="B74" s="50" t="s">
        <v>115</v>
      </c>
      <c r="C74" s="54" t="s">
        <v>116</v>
      </c>
      <c r="D74" s="62">
        <v>28</v>
      </c>
      <c r="E74" s="63">
        <v>4955</v>
      </c>
      <c r="F74" s="11">
        <v>2800</v>
      </c>
      <c r="G74" s="13" t="s">
        <v>109</v>
      </c>
    </row>
    <row r="75" spans="1:7" ht="22.5" x14ac:dyDescent="0.2">
      <c r="A75" s="59">
        <v>6</v>
      </c>
      <c r="B75" s="50" t="s">
        <v>117</v>
      </c>
      <c r="C75" s="52" t="s">
        <v>118</v>
      </c>
      <c r="D75" s="62">
        <v>24</v>
      </c>
      <c r="E75" s="63">
        <v>5000</v>
      </c>
      <c r="F75" s="11">
        <v>2400</v>
      </c>
      <c r="G75" s="13" t="s">
        <v>109</v>
      </c>
    </row>
    <row r="76" spans="1:7" ht="22.5" x14ac:dyDescent="0.2">
      <c r="A76" s="59">
        <v>7</v>
      </c>
      <c r="B76" s="53" t="s">
        <v>119</v>
      </c>
      <c r="C76" s="54" t="s">
        <v>120</v>
      </c>
      <c r="D76" s="62">
        <v>24</v>
      </c>
      <c r="E76" s="63">
        <v>5650</v>
      </c>
      <c r="F76" s="11">
        <f>2400+600</f>
        <v>3000</v>
      </c>
      <c r="G76" s="13" t="s">
        <v>109</v>
      </c>
    </row>
    <row r="77" spans="1:7" ht="22.5" x14ac:dyDescent="0.2">
      <c r="A77" s="59">
        <v>8</v>
      </c>
      <c r="B77" s="52" t="s">
        <v>121</v>
      </c>
      <c r="C77" s="54" t="s">
        <v>122</v>
      </c>
      <c r="D77" s="62">
        <v>24</v>
      </c>
      <c r="E77" s="63">
        <v>4500</v>
      </c>
      <c r="F77" s="11">
        <v>2400</v>
      </c>
      <c r="G77" s="13" t="s">
        <v>109</v>
      </c>
    </row>
    <row r="78" spans="1:7" ht="22.5" x14ac:dyDescent="0.2">
      <c r="A78" s="59">
        <v>9</v>
      </c>
      <c r="B78" s="64" t="s">
        <v>123</v>
      </c>
      <c r="C78" s="52" t="s">
        <v>124</v>
      </c>
      <c r="D78" s="62">
        <v>23</v>
      </c>
      <c r="E78" s="63">
        <v>1000</v>
      </c>
      <c r="F78" s="11">
        <v>1000</v>
      </c>
      <c r="G78" s="13" t="s">
        <v>109</v>
      </c>
    </row>
    <row r="79" spans="1:7" ht="22.5" x14ac:dyDescent="0.2">
      <c r="A79" s="59">
        <v>10</v>
      </c>
      <c r="B79" s="52" t="s">
        <v>39</v>
      </c>
      <c r="C79" s="54" t="s">
        <v>125</v>
      </c>
      <c r="D79" s="62">
        <v>23</v>
      </c>
      <c r="E79" s="63">
        <v>1000</v>
      </c>
      <c r="F79" s="11">
        <v>2300</v>
      </c>
      <c r="G79" s="13" t="s">
        <v>109</v>
      </c>
    </row>
    <row r="80" spans="1:7" ht="22.5" x14ac:dyDescent="0.2">
      <c r="A80" s="59">
        <v>11</v>
      </c>
      <c r="B80" s="53" t="s">
        <v>126</v>
      </c>
      <c r="C80" s="54" t="s">
        <v>127</v>
      </c>
      <c r="D80" s="62">
        <v>21</v>
      </c>
      <c r="E80" s="63">
        <v>2500</v>
      </c>
      <c r="F80" s="11">
        <v>2100</v>
      </c>
      <c r="G80" s="13" t="s">
        <v>109</v>
      </c>
    </row>
    <row r="81" spans="1:7" ht="22.5" x14ac:dyDescent="0.2">
      <c r="A81" s="59">
        <v>12</v>
      </c>
      <c r="B81" s="53" t="s">
        <v>23</v>
      </c>
      <c r="C81" s="54" t="s">
        <v>128</v>
      </c>
      <c r="D81" s="62">
        <v>21</v>
      </c>
      <c r="E81" s="63">
        <v>8200</v>
      </c>
      <c r="F81" s="11">
        <v>2100</v>
      </c>
      <c r="G81" s="13" t="s">
        <v>109</v>
      </c>
    </row>
    <row r="82" spans="1:7" ht="22.5" x14ac:dyDescent="0.2">
      <c r="A82" s="59">
        <v>13</v>
      </c>
      <c r="B82" s="50" t="s">
        <v>129</v>
      </c>
      <c r="C82" s="52" t="s">
        <v>130</v>
      </c>
      <c r="D82" s="62">
        <v>21</v>
      </c>
      <c r="E82" s="63">
        <v>2000</v>
      </c>
      <c r="F82" s="11">
        <v>2000</v>
      </c>
      <c r="G82" s="13" t="s">
        <v>109</v>
      </c>
    </row>
    <row r="83" spans="1:7" ht="22.5" x14ac:dyDescent="0.2">
      <c r="A83" s="59">
        <v>14</v>
      </c>
      <c r="B83" s="50" t="s">
        <v>131</v>
      </c>
      <c r="C83" s="52" t="s">
        <v>132</v>
      </c>
      <c r="D83" s="62">
        <v>21</v>
      </c>
      <c r="E83" s="63">
        <v>2895</v>
      </c>
      <c r="F83" s="11">
        <v>2100</v>
      </c>
      <c r="G83" s="13" t="s">
        <v>109</v>
      </c>
    </row>
    <row r="84" spans="1:7" ht="22.5" x14ac:dyDescent="0.2">
      <c r="A84" s="59">
        <v>15</v>
      </c>
      <c r="B84" s="50" t="s">
        <v>133</v>
      </c>
      <c r="C84" s="54" t="s">
        <v>134</v>
      </c>
      <c r="D84" s="62">
        <v>21</v>
      </c>
      <c r="E84" s="63">
        <v>5500</v>
      </c>
      <c r="F84" s="11">
        <v>2100</v>
      </c>
      <c r="G84" s="13" t="s">
        <v>109</v>
      </c>
    </row>
    <row r="85" spans="1:7" ht="22.5" x14ac:dyDescent="0.2">
      <c r="A85" s="59">
        <v>16</v>
      </c>
      <c r="B85" s="53" t="s">
        <v>135</v>
      </c>
      <c r="C85" s="52" t="s">
        <v>136</v>
      </c>
      <c r="D85" s="62">
        <v>20</v>
      </c>
      <c r="E85" s="63">
        <v>9240</v>
      </c>
      <c r="F85" s="11">
        <f>2000+500</f>
        <v>2500</v>
      </c>
      <c r="G85" s="13" t="s">
        <v>109</v>
      </c>
    </row>
    <row r="86" spans="1:7" ht="22.5" x14ac:dyDescent="0.2">
      <c r="A86" s="59">
        <v>17</v>
      </c>
      <c r="B86" s="65" t="s">
        <v>137</v>
      </c>
      <c r="C86" s="52" t="s">
        <v>138</v>
      </c>
      <c r="D86" s="62">
        <v>18</v>
      </c>
      <c r="E86" s="63">
        <v>5300</v>
      </c>
      <c r="F86" s="11">
        <f>1800+700</f>
        <v>2500</v>
      </c>
      <c r="G86" s="13" t="s">
        <v>109</v>
      </c>
    </row>
    <row r="87" spans="1:7" ht="22.5" x14ac:dyDescent="0.2">
      <c r="A87" s="59">
        <v>18</v>
      </c>
      <c r="B87" s="50" t="s">
        <v>139</v>
      </c>
      <c r="C87" s="52" t="s">
        <v>140</v>
      </c>
      <c r="D87" s="62">
        <v>17</v>
      </c>
      <c r="E87" s="63">
        <v>1950</v>
      </c>
      <c r="F87" s="11">
        <v>1700</v>
      </c>
      <c r="G87" s="13" t="s">
        <v>109</v>
      </c>
    </row>
    <row r="88" spans="1:7" ht="22.5" x14ac:dyDescent="0.2">
      <c r="A88" s="59">
        <v>19</v>
      </c>
      <c r="B88" s="50" t="s">
        <v>141</v>
      </c>
      <c r="C88" s="52" t="s">
        <v>142</v>
      </c>
      <c r="D88" s="62">
        <v>16</v>
      </c>
      <c r="E88" s="63">
        <v>17805</v>
      </c>
      <c r="F88" s="11">
        <v>1600</v>
      </c>
      <c r="G88" s="13" t="s">
        <v>109</v>
      </c>
    </row>
    <row r="89" spans="1:7" ht="22.5" x14ac:dyDescent="0.2">
      <c r="A89" s="59">
        <v>20</v>
      </c>
      <c r="B89" s="50" t="s">
        <v>143</v>
      </c>
      <c r="C89" s="52" t="s">
        <v>144</v>
      </c>
      <c r="D89" s="62">
        <v>15</v>
      </c>
      <c r="E89" s="63">
        <v>5500</v>
      </c>
      <c r="F89" s="11">
        <v>1500</v>
      </c>
      <c r="G89" s="13" t="s">
        <v>109</v>
      </c>
    </row>
    <row r="90" spans="1:7" ht="22.5" x14ac:dyDescent="0.2">
      <c r="A90" s="59">
        <v>21</v>
      </c>
      <c r="B90" s="53" t="s">
        <v>145</v>
      </c>
      <c r="C90" s="54" t="s">
        <v>146</v>
      </c>
      <c r="D90" s="62">
        <v>2</v>
      </c>
      <c r="E90" s="63">
        <v>2500</v>
      </c>
      <c r="F90" s="11">
        <v>200</v>
      </c>
      <c r="G90" s="13" t="s">
        <v>109</v>
      </c>
    </row>
    <row r="91" spans="1:7" ht="13.5" customHeight="1" x14ac:dyDescent="0.2">
      <c r="A91" s="3"/>
      <c r="B91" s="20" t="s">
        <v>31</v>
      </c>
      <c r="C91" s="20"/>
      <c r="D91" s="55"/>
      <c r="E91" s="24">
        <f>SUM(E70:E90)</f>
        <v>117415</v>
      </c>
      <c r="F91" s="24">
        <f>SUM(F70:F90)</f>
        <v>46700</v>
      </c>
      <c r="G91" s="21"/>
    </row>
    <row r="92" spans="1:7" ht="29.25" customHeight="1" x14ac:dyDescent="0.2">
      <c r="A92" s="87" t="s">
        <v>147</v>
      </c>
      <c r="B92" s="87"/>
      <c r="C92" s="87"/>
      <c r="D92" s="87"/>
      <c r="E92" s="87"/>
      <c r="F92" s="87"/>
      <c r="G92" s="87"/>
    </row>
    <row r="93" spans="1:7" ht="119.25" customHeight="1" x14ac:dyDescent="0.2">
      <c r="A93" s="59" t="s">
        <v>3</v>
      </c>
      <c r="B93" s="60" t="s">
        <v>4</v>
      </c>
      <c r="C93" s="60" t="s">
        <v>5</v>
      </c>
      <c r="D93" s="61" t="s">
        <v>6</v>
      </c>
      <c r="E93" s="6" t="s">
        <v>7</v>
      </c>
      <c r="F93" s="6" t="s">
        <v>8</v>
      </c>
      <c r="G93" s="3" t="s">
        <v>9</v>
      </c>
    </row>
    <row r="94" spans="1:7" ht="22.5" x14ac:dyDescent="0.2">
      <c r="A94" s="59">
        <v>1</v>
      </c>
      <c r="B94" s="64" t="s">
        <v>148</v>
      </c>
      <c r="C94" s="51" t="s">
        <v>149</v>
      </c>
      <c r="D94" s="62">
        <v>31</v>
      </c>
      <c r="E94" s="63">
        <v>10000</v>
      </c>
      <c r="F94" s="11">
        <v>3100</v>
      </c>
      <c r="G94" s="13" t="s">
        <v>150</v>
      </c>
    </row>
    <row r="95" spans="1:7" ht="22.5" x14ac:dyDescent="0.2">
      <c r="A95" s="66">
        <v>2</v>
      </c>
      <c r="B95" s="50" t="s">
        <v>151</v>
      </c>
      <c r="C95" s="54" t="s">
        <v>152</v>
      </c>
      <c r="D95" s="62">
        <v>31</v>
      </c>
      <c r="E95" s="63">
        <v>2375.75</v>
      </c>
      <c r="F95" s="11">
        <v>2300</v>
      </c>
      <c r="G95" s="13" t="s">
        <v>150</v>
      </c>
    </row>
    <row r="96" spans="1:7" ht="22.5" x14ac:dyDescent="0.2">
      <c r="A96" s="59">
        <v>3</v>
      </c>
      <c r="B96" s="53" t="s">
        <v>153</v>
      </c>
      <c r="C96" s="54" t="s">
        <v>154</v>
      </c>
      <c r="D96" s="62">
        <v>28</v>
      </c>
      <c r="E96" s="63">
        <v>1500</v>
      </c>
      <c r="F96" s="11">
        <v>1500</v>
      </c>
      <c r="G96" s="13" t="s">
        <v>150</v>
      </c>
    </row>
    <row r="97" spans="1:7" ht="33.75" x14ac:dyDescent="0.2">
      <c r="A97" s="66">
        <v>4</v>
      </c>
      <c r="B97" s="50" t="s">
        <v>155</v>
      </c>
      <c r="C97" s="52" t="s">
        <v>156</v>
      </c>
      <c r="D97" s="62">
        <v>19</v>
      </c>
      <c r="E97" s="63">
        <v>2600</v>
      </c>
      <c r="F97" s="11">
        <v>1900</v>
      </c>
      <c r="G97" s="13" t="s">
        <v>150</v>
      </c>
    </row>
    <row r="98" spans="1:7" ht="27.75" customHeight="1" x14ac:dyDescent="0.2">
      <c r="A98" s="66">
        <v>5</v>
      </c>
      <c r="B98" s="50" t="s">
        <v>157</v>
      </c>
      <c r="C98" s="54" t="s">
        <v>158</v>
      </c>
      <c r="D98" s="62">
        <v>19</v>
      </c>
      <c r="E98" s="63">
        <v>1150</v>
      </c>
      <c r="F98" s="11">
        <v>1100</v>
      </c>
      <c r="G98" s="13" t="s">
        <v>150</v>
      </c>
    </row>
    <row r="99" spans="1:7" ht="22.5" x14ac:dyDescent="0.2">
      <c r="A99" s="59">
        <v>6</v>
      </c>
      <c r="B99" s="50" t="s">
        <v>159</v>
      </c>
      <c r="C99" s="54" t="s">
        <v>160</v>
      </c>
      <c r="D99" s="62">
        <v>17</v>
      </c>
      <c r="E99" s="63">
        <v>6750</v>
      </c>
      <c r="F99" s="11">
        <v>1700</v>
      </c>
      <c r="G99" s="13" t="s">
        <v>150</v>
      </c>
    </row>
    <row r="100" spans="1:7" ht="22.5" x14ac:dyDescent="0.2">
      <c r="A100" s="59">
        <v>7</v>
      </c>
      <c r="B100" s="52" t="s">
        <v>161</v>
      </c>
      <c r="C100" s="52" t="s">
        <v>162</v>
      </c>
      <c r="D100" s="62">
        <v>12</v>
      </c>
      <c r="E100" s="63">
        <v>3270</v>
      </c>
      <c r="F100" s="11">
        <v>1200</v>
      </c>
      <c r="G100" s="13" t="s">
        <v>150</v>
      </c>
    </row>
    <row r="101" spans="1:7" ht="19.5" customHeight="1" x14ac:dyDescent="0.2">
      <c r="A101" s="3"/>
      <c r="B101" s="20" t="s">
        <v>31</v>
      </c>
      <c r="C101" s="20"/>
      <c r="D101" s="22"/>
      <c r="E101" s="24">
        <f>SUM(E94:E100)</f>
        <v>27645.75</v>
      </c>
      <c r="F101" s="24">
        <f>SUM(F94:F100)</f>
        <v>12800</v>
      </c>
      <c r="G101" s="21"/>
    </row>
    <row r="102" spans="1:7" ht="23.25" customHeight="1" x14ac:dyDescent="0.2">
      <c r="A102" s="45"/>
      <c r="B102" s="46"/>
      <c r="C102" s="46"/>
      <c r="D102" s="47"/>
      <c r="E102" s="48"/>
      <c r="F102" s="49"/>
    </row>
    <row r="103" spans="1:7" ht="11.25" customHeight="1" x14ac:dyDescent="0.2">
      <c r="A103" s="86" t="s">
        <v>163</v>
      </c>
      <c r="B103" s="86"/>
      <c r="C103" s="86"/>
      <c r="D103" s="86"/>
      <c r="E103" s="86"/>
      <c r="F103" s="86"/>
      <c r="G103" s="86"/>
    </row>
    <row r="104" spans="1:7" ht="129" customHeight="1" x14ac:dyDescent="0.2">
      <c r="A104" s="59" t="s">
        <v>3</v>
      </c>
      <c r="B104" s="60" t="s">
        <v>4</v>
      </c>
      <c r="C104" s="60" t="s">
        <v>5</v>
      </c>
      <c r="D104" s="67" t="s">
        <v>6</v>
      </c>
      <c r="E104" s="6" t="s">
        <v>7</v>
      </c>
      <c r="F104" s="6" t="s">
        <v>8</v>
      </c>
      <c r="G104" s="3" t="s">
        <v>9</v>
      </c>
    </row>
    <row r="105" spans="1:7" ht="33.75" x14ac:dyDescent="0.2">
      <c r="A105" s="59">
        <v>1</v>
      </c>
      <c r="B105" s="68" t="s">
        <v>23</v>
      </c>
      <c r="C105" s="54" t="s">
        <v>164</v>
      </c>
      <c r="D105" s="62">
        <v>45</v>
      </c>
      <c r="E105" s="63">
        <v>10000</v>
      </c>
      <c r="F105" s="11">
        <v>4600</v>
      </c>
      <c r="G105" s="13" t="s">
        <v>165</v>
      </c>
    </row>
    <row r="106" spans="1:7" ht="22.5" x14ac:dyDescent="0.2">
      <c r="A106" s="59">
        <v>2</v>
      </c>
      <c r="B106" s="68" t="s">
        <v>17</v>
      </c>
      <c r="C106" s="52" t="s">
        <v>166</v>
      </c>
      <c r="D106" s="62">
        <v>44</v>
      </c>
      <c r="E106" s="63">
        <v>10000</v>
      </c>
      <c r="F106" s="11">
        <v>4500</v>
      </c>
      <c r="G106" s="13" t="s">
        <v>165</v>
      </c>
    </row>
    <row r="107" spans="1:7" ht="22.5" x14ac:dyDescent="0.2">
      <c r="A107" s="59">
        <v>3</v>
      </c>
      <c r="B107" s="50" t="s">
        <v>167</v>
      </c>
      <c r="C107" s="52" t="s">
        <v>168</v>
      </c>
      <c r="D107" s="62">
        <v>38</v>
      </c>
      <c r="E107" s="63">
        <v>8000</v>
      </c>
      <c r="F107" s="11">
        <v>3800</v>
      </c>
      <c r="G107" s="13" t="s">
        <v>165</v>
      </c>
    </row>
    <row r="108" spans="1:7" ht="22.5" x14ac:dyDescent="0.2">
      <c r="A108" s="59">
        <v>4</v>
      </c>
      <c r="B108" s="52" t="s">
        <v>10</v>
      </c>
      <c r="C108" s="54" t="s">
        <v>169</v>
      </c>
      <c r="D108" s="62">
        <v>35</v>
      </c>
      <c r="E108" s="63">
        <v>19390</v>
      </c>
      <c r="F108" s="11">
        <v>3500</v>
      </c>
      <c r="G108" s="13" t="s">
        <v>165</v>
      </c>
    </row>
    <row r="109" spans="1:7" ht="22.5" x14ac:dyDescent="0.2">
      <c r="A109" s="59">
        <v>5</v>
      </c>
      <c r="B109" s="53" t="s">
        <v>170</v>
      </c>
      <c r="C109" s="54" t="s">
        <v>171</v>
      </c>
      <c r="D109" s="62">
        <v>32</v>
      </c>
      <c r="E109" s="63">
        <v>11638.7</v>
      </c>
      <c r="F109" s="11">
        <v>3200</v>
      </c>
      <c r="G109" s="13" t="s">
        <v>165</v>
      </c>
    </row>
    <row r="110" spans="1:7" ht="22.5" x14ac:dyDescent="0.2">
      <c r="A110" s="59">
        <v>6</v>
      </c>
      <c r="B110" s="50" t="s">
        <v>172</v>
      </c>
      <c r="C110" s="52" t="s">
        <v>173</v>
      </c>
      <c r="D110" s="62">
        <v>30</v>
      </c>
      <c r="E110" s="63">
        <v>3100</v>
      </c>
      <c r="F110" s="11">
        <v>3000</v>
      </c>
      <c r="G110" s="13" t="s">
        <v>165</v>
      </c>
    </row>
    <row r="111" spans="1:7" ht="22.5" x14ac:dyDescent="0.2">
      <c r="A111" s="59">
        <v>7</v>
      </c>
      <c r="B111" s="50" t="s">
        <v>174</v>
      </c>
      <c r="C111" s="54" t="s">
        <v>175</v>
      </c>
      <c r="D111" s="62">
        <v>30</v>
      </c>
      <c r="E111" s="63">
        <v>2600</v>
      </c>
      <c r="F111" s="11">
        <v>2600</v>
      </c>
      <c r="G111" s="13" t="s">
        <v>165</v>
      </c>
    </row>
    <row r="112" spans="1:7" ht="22.5" x14ac:dyDescent="0.2">
      <c r="A112" s="59">
        <v>8</v>
      </c>
      <c r="B112" s="50" t="s">
        <v>58</v>
      </c>
      <c r="C112" s="52" t="s">
        <v>176</v>
      </c>
      <c r="D112" s="62">
        <v>30</v>
      </c>
      <c r="E112" s="63">
        <v>2500</v>
      </c>
      <c r="F112" s="11">
        <v>2500</v>
      </c>
      <c r="G112" s="13" t="s">
        <v>165</v>
      </c>
    </row>
    <row r="113" spans="1:7" ht="22.5" x14ac:dyDescent="0.2">
      <c r="A113" s="59">
        <v>9</v>
      </c>
      <c r="B113" s="50" t="s">
        <v>88</v>
      </c>
      <c r="C113" s="52" t="s">
        <v>177</v>
      </c>
      <c r="D113" s="62">
        <v>29</v>
      </c>
      <c r="E113" s="63">
        <v>2000</v>
      </c>
      <c r="F113" s="11">
        <v>1900</v>
      </c>
      <c r="G113" s="13" t="s">
        <v>165</v>
      </c>
    </row>
    <row r="114" spans="1:7" ht="22.5" x14ac:dyDescent="0.2">
      <c r="A114" s="59">
        <v>10</v>
      </c>
      <c r="B114" s="52" t="s">
        <v>178</v>
      </c>
      <c r="C114" s="54" t="s">
        <v>179</v>
      </c>
      <c r="D114" s="62">
        <v>29</v>
      </c>
      <c r="E114" s="63">
        <v>4300</v>
      </c>
      <c r="F114" s="11">
        <v>2900</v>
      </c>
      <c r="G114" s="13" t="s">
        <v>165</v>
      </c>
    </row>
    <row r="115" spans="1:7" ht="22.5" x14ac:dyDescent="0.2">
      <c r="A115" s="59">
        <v>11</v>
      </c>
      <c r="B115" s="50" t="s">
        <v>180</v>
      </c>
      <c r="C115" s="52" t="s">
        <v>181</v>
      </c>
      <c r="D115" s="62">
        <v>27</v>
      </c>
      <c r="E115" s="63">
        <v>4000</v>
      </c>
      <c r="F115" s="11">
        <v>2700</v>
      </c>
      <c r="G115" s="13" t="s">
        <v>165</v>
      </c>
    </row>
    <row r="116" spans="1:7" ht="22.5" x14ac:dyDescent="0.2">
      <c r="A116" s="59">
        <v>12</v>
      </c>
      <c r="B116" s="64" t="s">
        <v>148</v>
      </c>
      <c r="C116" s="38" t="s">
        <v>182</v>
      </c>
      <c r="D116" s="62">
        <v>25</v>
      </c>
      <c r="E116" s="63">
        <v>1600</v>
      </c>
      <c r="F116" s="11">
        <v>1600</v>
      </c>
      <c r="G116" s="13" t="s">
        <v>165</v>
      </c>
    </row>
    <row r="117" spans="1:7" ht="22.5" x14ac:dyDescent="0.2">
      <c r="A117" s="59">
        <v>13</v>
      </c>
      <c r="B117" s="50" t="s">
        <v>183</v>
      </c>
      <c r="C117" s="52" t="s">
        <v>184</v>
      </c>
      <c r="D117" s="62">
        <v>25</v>
      </c>
      <c r="E117" s="63">
        <v>1780</v>
      </c>
      <c r="F117" s="11">
        <v>1700</v>
      </c>
      <c r="G117" s="13" t="s">
        <v>165</v>
      </c>
    </row>
    <row r="118" spans="1:7" ht="22.5" x14ac:dyDescent="0.2">
      <c r="A118" s="59">
        <v>14</v>
      </c>
      <c r="B118" s="50" t="s">
        <v>185</v>
      </c>
      <c r="C118" s="52" t="s">
        <v>186</v>
      </c>
      <c r="D118" s="62">
        <v>25</v>
      </c>
      <c r="E118" s="63">
        <v>5000</v>
      </c>
      <c r="F118" s="11">
        <v>2500</v>
      </c>
      <c r="G118" s="13" t="s">
        <v>165</v>
      </c>
    </row>
    <row r="119" spans="1:7" ht="22.5" x14ac:dyDescent="0.2">
      <c r="A119" s="59">
        <v>15</v>
      </c>
      <c r="B119" s="50" t="s">
        <v>187</v>
      </c>
      <c r="C119" s="52" t="s">
        <v>188</v>
      </c>
      <c r="D119" s="62">
        <v>25</v>
      </c>
      <c r="E119" s="63">
        <v>4000</v>
      </c>
      <c r="F119" s="11">
        <v>2500</v>
      </c>
      <c r="G119" s="13" t="s">
        <v>165</v>
      </c>
    </row>
    <row r="120" spans="1:7" ht="22.5" x14ac:dyDescent="0.2">
      <c r="A120" s="59">
        <v>16</v>
      </c>
      <c r="B120" s="52" t="s">
        <v>189</v>
      </c>
      <c r="C120" s="52" t="s">
        <v>190</v>
      </c>
      <c r="D120" s="62">
        <v>23</v>
      </c>
      <c r="E120" s="63">
        <v>4500</v>
      </c>
      <c r="F120" s="11">
        <v>2300</v>
      </c>
      <c r="G120" s="13" t="s">
        <v>165</v>
      </c>
    </row>
    <row r="121" spans="1:7" ht="22.5" x14ac:dyDescent="0.2">
      <c r="A121" s="59">
        <v>17</v>
      </c>
      <c r="B121" s="69" t="s">
        <v>51</v>
      </c>
      <c r="C121" s="52" t="s">
        <v>191</v>
      </c>
      <c r="D121" s="62">
        <v>22</v>
      </c>
      <c r="E121" s="63">
        <v>2000</v>
      </c>
      <c r="F121" s="11">
        <v>2000</v>
      </c>
      <c r="G121" s="13" t="s">
        <v>165</v>
      </c>
    </row>
    <row r="122" spans="1:7" ht="22.5" x14ac:dyDescent="0.2">
      <c r="A122" s="59">
        <v>18</v>
      </c>
      <c r="B122" s="50" t="s">
        <v>192</v>
      </c>
      <c r="C122" s="52" t="s">
        <v>193</v>
      </c>
      <c r="D122" s="62">
        <v>18</v>
      </c>
      <c r="E122" s="63">
        <v>2361</v>
      </c>
      <c r="F122" s="11">
        <v>1800</v>
      </c>
      <c r="G122" s="13" t="s">
        <v>165</v>
      </c>
    </row>
    <row r="123" spans="1:7" ht="22.5" x14ac:dyDescent="0.2">
      <c r="A123" s="59">
        <v>19</v>
      </c>
      <c r="B123" s="50" t="s">
        <v>194</v>
      </c>
      <c r="C123" s="52" t="s">
        <v>195</v>
      </c>
      <c r="D123" s="62">
        <v>18</v>
      </c>
      <c r="E123" s="63">
        <v>18900</v>
      </c>
      <c r="F123" s="11">
        <v>1800</v>
      </c>
      <c r="G123" s="13" t="s">
        <v>165</v>
      </c>
    </row>
    <row r="124" spans="1:7" ht="22.5" x14ac:dyDescent="0.2">
      <c r="A124" s="59">
        <v>20</v>
      </c>
      <c r="B124" s="50" t="s">
        <v>196</v>
      </c>
      <c r="C124" s="52" t="s">
        <v>197</v>
      </c>
      <c r="D124" s="62">
        <v>16</v>
      </c>
      <c r="E124" s="63">
        <v>4500</v>
      </c>
      <c r="F124" s="11">
        <v>1600</v>
      </c>
      <c r="G124" s="13" t="s">
        <v>165</v>
      </c>
    </row>
    <row r="125" spans="1:7" ht="22.5" x14ac:dyDescent="0.2">
      <c r="A125" s="59">
        <v>21</v>
      </c>
      <c r="B125" s="50" t="s">
        <v>75</v>
      </c>
      <c r="C125" s="52" t="s">
        <v>198</v>
      </c>
      <c r="D125" s="62">
        <v>13</v>
      </c>
      <c r="E125" s="63">
        <v>2917</v>
      </c>
      <c r="F125" s="11">
        <v>1300</v>
      </c>
      <c r="G125" s="13" t="s">
        <v>165</v>
      </c>
    </row>
    <row r="126" spans="1:7" ht="22.5" x14ac:dyDescent="0.2">
      <c r="A126" s="59">
        <v>22</v>
      </c>
      <c r="B126" s="50" t="s">
        <v>199</v>
      </c>
      <c r="C126" s="52" t="s">
        <v>200</v>
      </c>
      <c r="D126" s="62">
        <v>13</v>
      </c>
      <c r="E126" s="63">
        <v>1400</v>
      </c>
      <c r="F126" s="11">
        <v>1300</v>
      </c>
      <c r="G126" s="13" t="s">
        <v>165</v>
      </c>
    </row>
    <row r="127" spans="1:7" ht="22.5" x14ac:dyDescent="0.2">
      <c r="A127" s="59">
        <v>23</v>
      </c>
      <c r="B127" s="50" t="s">
        <v>201</v>
      </c>
      <c r="C127" s="52" t="s">
        <v>202</v>
      </c>
      <c r="D127" s="62">
        <v>10</v>
      </c>
      <c r="E127" s="63">
        <v>2700</v>
      </c>
      <c r="F127" s="11">
        <v>1000</v>
      </c>
      <c r="G127" s="13" t="s">
        <v>165</v>
      </c>
    </row>
    <row r="128" spans="1:7" ht="22.5" x14ac:dyDescent="0.2">
      <c r="A128" s="59">
        <v>24</v>
      </c>
      <c r="B128" s="50" t="s">
        <v>203</v>
      </c>
      <c r="C128" s="52" t="s">
        <v>204</v>
      </c>
      <c r="D128" s="62">
        <v>10</v>
      </c>
      <c r="E128" s="63">
        <v>6000</v>
      </c>
      <c r="F128" s="11">
        <v>1000</v>
      </c>
      <c r="G128" s="13" t="s">
        <v>165</v>
      </c>
    </row>
    <row r="129" spans="1:8" ht="22.5" x14ac:dyDescent="0.2">
      <c r="A129" s="59">
        <v>25</v>
      </c>
      <c r="B129" s="50" t="s">
        <v>69</v>
      </c>
      <c r="C129" s="52" t="s">
        <v>205</v>
      </c>
      <c r="D129" s="62">
        <v>10</v>
      </c>
      <c r="E129" s="63">
        <v>5000</v>
      </c>
      <c r="F129" s="11">
        <v>1000</v>
      </c>
      <c r="G129" s="13" t="s">
        <v>165</v>
      </c>
    </row>
    <row r="130" spans="1:8" ht="22.5" x14ac:dyDescent="0.2">
      <c r="A130" s="59">
        <v>26</v>
      </c>
      <c r="B130" s="50" t="s">
        <v>143</v>
      </c>
      <c r="C130" s="52" t="s">
        <v>206</v>
      </c>
      <c r="D130" s="62">
        <v>10</v>
      </c>
      <c r="E130" s="63">
        <v>2020</v>
      </c>
      <c r="F130" s="11">
        <v>1000</v>
      </c>
      <c r="G130" s="13" t="s">
        <v>165</v>
      </c>
    </row>
    <row r="131" spans="1:8" ht="22.5" x14ac:dyDescent="0.2">
      <c r="A131" s="59">
        <v>27</v>
      </c>
      <c r="B131" s="70" t="s">
        <v>207</v>
      </c>
      <c r="C131" s="54" t="s">
        <v>208</v>
      </c>
      <c r="D131" s="62">
        <v>10</v>
      </c>
      <c r="E131" s="63">
        <v>2020</v>
      </c>
      <c r="F131" s="11">
        <v>1000</v>
      </c>
      <c r="G131" s="13" t="s">
        <v>165</v>
      </c>
    </row>
    <row r="132" spans="1:8" ht="22.5" x14ac:dyDescent="0.2">
      <c r="A132" s="59">
        <v>28</v>
      </c>
      <c r="B132" s="50" t="s">
        <v>209</v>
      </c>
      <c r="C132" s="52" t="s">
        <v>210</v>
      </c>
      <c r="D132" s="62">
        <v>7</v>
      </c>
      <c r="E132" s="63">
        <v>4260</v>
      </c>
      <c r="F132" s="11">
        <v>700</v>
      </c>
      <c r="G132" s="13" t="s">
        <v>165</v>
      </c>
    </row>
    <row r="133" spans="1:8" x14ac:dyDescent="0.2">
      <c r="A133" s="3"/>
      <c r="B133" s="20" t="s">
        <v>31</v>
      </c>
      <c r="C133" s="20"/>
      <c r="D133" s="22"/>
      <c r="E133" s="24">
        <f>SUM(E105:E132)</f>
        <v>148486.70000000001</v>
      </c>
      <c r="F133" s="24">
        <f>SUM(F105:F132)</f>
        <v>61300</v>
      </c>
      <c r="G133" s="21"/>
    </row>
    <row r="134" spans="1:8" x14ac:dyDescent="0.2">
      <c r="A134" s="45"/>
      <c r="B134" s="46"/>
      <c r="C134" s="46"/>
      <c r="D134" s="47"/>
      <c r="E134" s="48"/>
      <c r="F134" s="49"/>
    </row>
    <row r="135" spans="1:8" ht="11.25" customHeight="1" x14ac:dyDescent="0.2">
      <c r="A135" s="86" t="s">
        <v>211</v>
      </c>
      <c r="B135" s="86"/>
      <c r="C135" s="86"/>
      <c r="D135" s="86"/>
      <c r="E135" s="86"/>
      <c r="F135" s="86"/>
      <c r="G135" s="86"/>
    </row>
    <row r="136" spans="1:8" ht="112.5" customHeight="1" x14ac:dyDescent="0.2">
      <c r="A136" s="62" t="s">
        <v>3</v>
      </c>
      <c r="B136" s="71" t="s">
        <v>212</v>
      </c>
      <c r="C136" s="71" t="s">
        <v>5</v>
      </c>
      <c r="D136" s="61" t="s">
        <v>6</v>
      </c>
      <c r="E136" s="6" t="s">
        <v>7</v>
      </c>
      <c r="F136" s="6" t="s">
        <v>8</v>
      </c>
      <c r="G136" s="3" t="s">
        <v>9</v>
      </c>
    </row>
    <row r="137" spans="1:8" ht="24" customHeight="1" x14ac:dyDescent="0.2">
      <c r="A137" s="59">
        <v>1</v>
      </c>
      <c r="B137" s="53" t="s">
        <v>213</v>
      </c>
      <c r="C137" s="72" t="s">
        <v>214</v>
      </c>
      <c r="D137" s="55">
        <v>10</v>
      </c>
      <c r="E137" s="11">
        <v>74000</v>
      </c>
      <c r="F137" s="11">
        <v>20000</v>
      </c>
      <c r="G137" s="13" t="s">
        <v>215</v>
      </c>
    </row>
    <row r="138" spans="1:8" ht="26.25" customHeight="1" x14ac:dyDescent="0.2">
      <c r="A138" s="66">
        <v>2</v>
      </c>
      <c r="B138" s="50" t="s">
        <v>216</v>
      </c>
      <c r="C138" s="52" t="s">
        <v>217</v>
      </c>
      <c r="D138" s="73">
        <v>10</v>
      </c>
      <c r="E138" s="74">
        <v>28944</v>
      </c>
      <c r="F138" s="11">
        <v>8000</v>
      </c>
      <c r="G138" s="13" t="s">
        <v>215</v>
      </c>
    </row>
    <row r="139" spans="1:8" ht="24.75" customHeight="1" x14ac:dyDescent="0.2">
      <c r="A139" s="59">
        <v>3</v>
      </c>
      <c r="B139" s="52" t="s">
        <v>218</v>
      </c>
      <c r="C139" s="54" t="s">
        <v>219</v>
      </c>
      <c r="D139" s="55">
        <v>10</v>
      </c>
      <c r="E139" s="11">
        <v>16800</v>
      </c>
      <c r="F139" s="11">
        <v>8000</v>
      </c>
      <c r="G139" s="13" t="s">
        <v>215</v>
      </c>
    </row>
    <row r="140" spans="1:8" ht="24.75" customHeight="1" x14ac:dyDescent="0.2">
      <c r="A140" s="3"/>
      <c r="B140" s="75" t="s">
        <v>31</v>
      </c>
      <c r="C140" s="76"/>
      <c r="D140" s="55"/>
      <c r="E140" s="24">
        <f>SUM(E137:E139)</f>
        <v>119744</v>
      </c>
      <c r="F140" s="24">
        <f>SUM(F137:F139)</f>
        <v>36000</v>
      </c>
      <c r="G140" s="21"/>
      <c r="H140" s="77"/>
    </row>
    <row r="141" spans="1:8" ht="24.75" customHeight="1" x14ac:dyDescent="0.2">
      <c r="A141" s="45"/>
      <c r="B141" s="78" t="s">
        <v>220</v>
      </c>
      <c r="C141" s="79"/>
      <c r="D141" s="57"/>
      <c r="E141" s="49">
        <f>E140+E133+E101+E91+E66+E47+E30+E15+E58</f>
        <v>821123.87</v>
      </c>
      <c r="F141" s="49">
        <f>F140+F133+F101+F91+F66+F47+F30+F15+F58</f>
        <v>435715</v>
      </c>
      <c r="H141" s="77"/>
    </row>
    <row r="142" spans="1:8" ht="24.75" customHeight="1" x14ac:dyDescent="0.2">
      <c r="A142" s="45"/>
      <c r="B142" s="78"/>
      <c r="C142" s="79"/>
      <c r="D142" s="57"/>
      <c r="E142" s="49"/>
      <c r="F142" s="49"/>
      <c r="H142" s="77"/>
    </row>
    <row r="143" spans="1:8" ht="34.5" customHeight="1" x14ac:dyDescent="0.2">
      <c r="A143" s="45"/>
      <c r="B143" s="88" t="s">
        <v>221</v>
      </c>
      <c r="C143" s="88"/>
      <c r="D143" s="88"/>
      <c r="E143" s="88"/>
      <c r="F143" s="49"/>
      <c r="H143" s="77"/>
    </row>
    <row r="144" spans="1:8" ht="24" customHeight="1" x14ac:dyDescent="0.2">
      <c r="A144" s="80"/>
      <c r="B144" s="81"/>
      <c r="D144" s="82"/>
      <c r="E144" s="81"/>
    </row>
    <row r="145" spans="1:5" ht="23.25" customHeight="1" x14ac:dyDescent="0.2">
      <c r="A145" s="80"/>
      <c r="B145" s="81"/>
      <c r="D145" s="82"/>
      <c r="E145" s="81"/>
    </row>
    <row r="146" spans="1:5" ht="23.25" customHeight="1" x14ac:dyDescent="0.2">
      <c r="A146" s="80"/>
      <c r="B146" s="81"/>
      <c r="D146" s="82"/>
      <c r="E146" s="81"/>
    </row>
    <row r="147" spans="1:5" ht="21" customHeight="1" x14ac:dyDescent="0.2">
      <c r="A147" s="80"/>
      <c r="B147" s="81"/>
      <c r="D147" s="82"/>
      <c r="E147" s="81"/>
    </row>
    <row r="148" spans="1:5" ht="24" customHeight="1" x14ac:dyDescent="0.2">
      <c r="A148" s="80"/>
      <c r="B148" s="81"/>
      <c r="D148" s="82"/>
      <c r="E148" s="81"/>
    </row>
    <row r="149" spans="1:5" ht="23.25" customHeight="1" x14ac:dyDescent="0.2">
      <c r="A149" s="80"/>
      <c r="B149" s="81"/>
      <c r="D149" s="82"/>
      <c r="E149" s="81"/>
    </row>
    <row r="150" spans="1:5" ht="19.5" customHeight="1" x14ac:dyDescent="0.2">
      <c r="A150" s="80"/>
      <c r="B150" s="81"/>
      <c r="D150" s="82"/>
      <c r="E150" s="81"/>
    </row>
    <row r="151" spans="1:5" ht="21.75" customHeight="1" x14ac:dyDescent="0.2">
      <c r="A151" s="80"/>
      <c r="B151" s="81"/>
      <c r="D151" s="82"/>
      <c r="E151" s="81"/>
    </row>
    <row r="152" spans="1:5" ht="20.25" customHeight="1" x14ac:dyDescent="0.2">
      <c r="A152" s="80"/>
      <c r="B152" s="81"/>
      <c r="D152" s="82"/>
      <c r="E152" s="81"/>
    </row>
    <row r="153" spans="1:5" ht="22.5" customHeight="1" x14ac:dyDescent="0.2">
      <c r="A153" s="80"/>
      <c r="B153" s="81"/>
      <c r="D153" s="82"/>
      <c r="E153" s="81"/>
    </row>
  </sheetData>
  <mergeCells count="17">
    <mergeCell ref="A67:G67"/>
    <mergeCell ref="A1:G1"/>
    <mergeCell ref="A2:G2"/>
    <mergeCell ref="A3:G3"/>
    <mergeCell ref="A16:G16"/>
    <mergeCell ref="A17:G17"/>
    <mergeCell ref="A31:G31"/>
    <mergeCell ref="A32:G32"/>
    <mergeCell ref="A49:G49"/>
    <mergeCell ref="A50:G50"/>
    <mergeCell ref="A60:G60"/>
    <mergeCell ref="A61:G61"/>
    <mergeCell ref="A68:G68"/>
    <mergeCell ref="A92:G92"/>
    <mergeCell ref="A103:G103"/>
    <mergeCell ref="A135:G135"/>
    <mergeCell ref="B143:E1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2020-12-09T15:05:32Z</dcterms:modified>
</cp:coreProperties>
</file>